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Drive\Box\TORAY-C1-IN-ＩＲ室\ＩＲ－Ｇ\203_ＩＲサイト\98_年次更新\月別更新\6月\IRサイト更新(株主総会前)_財務・業績\更新依頼用エクセルファイル（マニュアルが入っているので消さないこと）\FY2024\"/>
    </mc:Choice>
  </mc:AlternateContent>
  <xr:revisionPtr revIDLastSave="0" documentId="13_ncr:1_{B77D1356-7A7A-475E-9415-189AEDEF1FF2}" xr6:coauthVersionLast="47" xr6:coauthVersionMax="47" xr10:uidLastSave="{00000000-0000-0000-0000-000000000000}"/>
  <bookViews>
    <workbookView xWindow="1950" yWindow="1950" windowWidth="25695" windowHeight="11295" xr2:uid="{00000000-000D-0000-FFFF-FFFF00000000}"/>
  </bookViews>
  <sheets>
    <sheet name="財務・業績データ（IFRS）" sheetId="6" r:id="rId1"/>
    <sheet name="財務・業績データ(日本基準)" sheetId="1" r:id="rId2"/>
    <sheet name="Sheet2" sheetId="2" state="hidden" r:id="rId3"/>
    <sheet name="Sheet3" sheetId="3" state="hidden" r:id="rId4"/>
  </sheets>
  <definedNames>
    <definedName name="_xlnm.Print_Area" localSheetId="1">'財務・業績データ(日本基準)'!$A$1:$N$118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7" i="6" l="1"/>
  <c r="G102" i="6"/>
  <c r="G71" i="6"/>
  <c r="G70" i="6"/>
  <c r="G22" i="6"/>
  <c r="G10" i="6"/>
  <c r="G8" i="6"/>
  <c r="F107" i="6" l="1"/>
  <c r="F102" i="6"/>
  <c r="F71" i="6"/>
  <c r="F70" i="6"/>
  <c r="F22" i="6"/>
  <c r="F10" i="6"/>
  <c r="F8" i="6"/>
  <c r="C107" i="6"/>
  <c r="C102" i="6"/>
  <c r="C71" i="6"/>
  <c r="C70" i="6"/>
  <c r="C22" i="6"/>
  <c r="C10" i="6"/>
  <c r="C8" i="6"/>
  <c r="E107" i="6" l="1"/>
  <c r="D107" i="6"/>
  <c r="E102" i="6"/>
  <c r="D102" i="6"/>
  <c r="E71" i="6"/>
  <c r="D71" i="6"/>
  <c r="E70" i="6"/>
  <c r="D70" i="6"/>
  <c r="E22" i="6"/>
  <c r="D22" i="6"/>
  <c r="E10" i="6"/>
  <c r="D10" i="6"/>
  <c r="E8" i="6"/>
  <c r="D8" i="6"/>
  <c r="N117" i="1" l="1"/>
  <c r="N112" i="1"/>
  <c r="N78" i="1"/>
  <c r="N77" i="1"/>
  <c r="N22" i="1"/>
  <c r="N10" i="1"/>
  <c r="N8" i="1"/>
  <c r="L117" i="1"/>
  <c r="L112" i="1"/>
  <c r="L78" i="1"/>
  <c r="L77" i="1"/>
  <c r="L22" i="1"/>
  <c r="L10" i="1"/>
  <c r="L8" i="1"/>
  <c r="M117" i="1"/>
  <c r="M112" i="1"/>
  <c r="M78" i="1"/>
  <c r="M77" i="1"/>
  <c r="M22" i="1"/>
  <c r="M10" i="1"/>
  <c r="M8" i="1"/>
  <c r="K117" i="1"/>
  <c r="K112" i="1"/>
  <c r="K78" i="1"/>
  <c r="K77" i="1"/>
  <c r="K22" i="1"/>
  <c r="K10" i="1"/>
  <c r="K8" i="1"/>
  <c r="J117" i="1"/>
  <c r="J112" i="1"/>
  <c r="J78" i="1"/>
  <c r="J77" i="1"/>
  <c r="J22" i="1"/>
  <c r="J10" i="1"/>
  <c r="J8" i="1"/>
  <c r="I117" i="1"/>
  <c r="I112" i="1"/>
  <c r="I78" i="1"/>
  <c r="I77" i="1"/>
  <c r="I22" i="1"/>
  <c r="I10" i="1"/>
  <c r="I8" i="1"/>
  <c r="H117" i="1"/>
  <c r="H112" i="1"/>
  <c r="H78" i="1"/>
  <c r="H77" i="1"/>
  <c r="H22" i="1"/>
  <c r="H10" i="1"/>
  <c r="H8" i="1"/>
  <c r="G117" i="1"/>
  <c r="G112" i="1"/>
  <c r="G78" i="1"/>
  <c r="G77" i="1"/>
  <c r="G22" i="1"/>
  <c r="G10" i="1"/>
  <c r="G8" i="1"/>
  <c r="F117" i="1"/>
  <c r="F112" i="1"/>
  <c r="F78" i="1"/>
  <c r="F77" i="1"/>
  <c r="F22" i="1"/>
  <c r="F10" i="1"/>
  <c r="F8" i="1"/>
  <c r="D78" i="1"/>
  <c r="D77" i="1"/>
  <c r="E78" i="1"/>
  <c r="E77" i="1"/>
  <c r="E117" i="1"/>
  <c r="E112" i="1"/>
  <c r="E22" i="1"/>
  <c r="E10" i="1"/>
  <c r="E8" i="1"/>
  <c r="D117" i="1"/>
  <c r="D91" i="1"/>
  <c r="D97" i="1" s="1"/>
  <c r="D92" i="1"/>
  <c r="D98" i="1" s="1"/>
  <c r="D112" i="1"/>
  <c r="D22" i="1"/>
  <c r="D10" i="1"/>
  <c r="D8" i="1"/>
  <c r="C112" i="1"/>
  <c r="C92" i="1"/>
  <c r="C98" i="1"/>
  <c r="C91" i="1"/>
  <c r="C97" i="1" s="1"/>
  <c r="C78" i="1"/>
  <c r="C77" i="1"/>
  <c r="C22" i="1"/>
  <c r="C10" i="1"/>
  <c r="C8" i="1"/>
</calcChain>
</file>

<file path=xl/sharedStrings.xml><?xml version="1.0" encoding="utf-8"?>
<sst xmlns="http://schemas.openxmlformats.org/spreadsheetml/2006/main" count="326" uniqueCount="123">
  <si>
    <t>営業利益</t>
  </si>
  <si>
    <t>売上高</t>
  </si>
  <si>
    <t>売上高営業利益率</t>
    <rPh sb="0" eb="3">
      <t>ウリアゲダカ</t>
    </rPh>
    <phoneticPr fontId="2"/>
  </si>
  <si>
    <t>経常利益</t>
  </si>
  <si>
    <t>売上総利益</t>
    <rPh sb="0" eb="2">
      <t>ウリアゲ</t>
    </rPh>
    <rPh sb="2" eb="5">
      <t>ソウリエキ</t>
    </rPh>
    <phoneticPr fontId="2"/>
  </si>
  <si>
    <t>売上高総利益率</t>
    <rPh sb="0" eb="3">
      <t>ウリアゲダカ</t>
    </rPh>
    <rPh sb="3" eb="4">
      <t>ソウ</t>
    </rPh>
    <phoneticPr fontId="2"/>
  </si>
  <si>
    <t>単位：億円</t>
    <rPh sb="0" eb="2">
      <t>タンイ</t>
    </rPh>
    <rPh sb="3" eb="5">
      <t>オクエン</t>
    </rPh>
    <phoneticPr fontId="2"/>
  </si>
  <si>
    <t>東レ株式会社</t>
    <rPh sb="0" eb="1">
      <t>トウ</t>
    </rPh>
    <rPh sb="2" eb="6">
      <t>カブシキガイシャ</t>
    </rPh>
    <phoneticPr fontId="2"/>
  </si>
  <si>
    <t>総資産</t>
  </si>
  <si>
    <t>有利子負債</t>
    <rPh sb="0" eb="3">
      <t>ユウリシ</t>
    </rPh>
    <rPh sb="3" eb="5">
      <t>フサイ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</si>
  <si>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</si>
  <si>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</si>
  <si>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</si>
  <si>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</si>
  <si>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１株当たり純資産額（BPS）</t>
    <rPh sb="1" eb="2">
      <t>カブ</t>
    </rPh>
    <rPh sb="2" eb="3">
      <t>ア</t>
    </rPh>
    <rPh sb="5" eb="8">
      <t>ジュンシサン</t>
    </rPh>
    <rPh sb="8" eb="9">
      <t>ガク</t>
    </rPh>
    <phoneticPr fontId="2"/>
  </si>
  <si>
    <t>売上高研究開発費比率</t>
    <rPh sb="0" eb="3">
      <t>ウリアゲダカ</t>
    </rPh>
    <rPh sb="3" eb="5">
      <t>ケンキュウ</t>
    </rPh>
    <rPh sb="5" eb="8">
      <t>カイハツヒ</t>
    </rPh>
    <rPh sb="8" eb="10">
      <t>ヒリツ</t>
    </rPh>
    <phoneticPr fontId="2"/>
  </si>
  <si>
    <t>単位：百万円</t>
    <rPh sb="0" eb="2">
      <t>タンイ</t>
    </rPh>
    <rPh sb="3" eb="4">
      <t>ヒャク</t>
    </rPh>
    <rPh sb="4" eb="6">
      <t>マンエン</t>
    </rPh>
    <phoneticPr fontId="2"/>
  </si>
  <si>
    <t>単位：円</t>
    <rPh sb="0" eb="2">
      <t>タンイ</t>
    </rPh>
    <rPh sb="3" eb="4">
      <t>エン</t>
    </rPh>
    <phoneticPr fontId="2"/>
  </si>
  <si>
    <t>-</t>
  </si>
  <si>
    <t>繊維</t>
    <rPh sb="0" eb="2">
      <t>センイ</t>
    </rPh>
    <phoneticPr fontId="2"/>
  </si>
  <si>
    <t>情報通信材料・機器</t>
    <rPh sb="0" eb="2">
      <t>ジョウホウ</t>
    </rPh>
    <rPh sb="2" eb="4">
      <t>ツウシン</t>
    </rPh>
    <rPh sb="4" eb="6">
      <t>ザイリョウ</t>
    </rPh>
    <rPh sb="7" eb="9">
      <t>キキ</t>
    </rPh>
    <phoneticPr fontId="2"/>
  </si>
  <si>
    <t>炭素繊維複合材料</t>
    <rPh sb="0" eb="2">
      <t>タンソ</t>
    </rPh>
    <rPh sb="2" eb="4">
      <t>センイ</t>
    </rPh>
    <rPh sb="4" eb="6">
      <t>フクゴウ</t>
    </rPh>
    <rPh sb="6" eb="8">
      <t>ザイリョウ</t>
    </rPh>
    <phoneticPr fontId="2"/>
  </si>
  <si>
    <t>環境・エンジニアリング</t>
    <rPh sb="0" eb="2">
      <t>カンキョウ</t>
    </rPh>
    <phoneticPr fontId="2"/>
  </si>
  <si>
    <t>ライフサイエンスその他</t>
    <rPh sb="10" eb="11">
      <t>タ</t>
    </rPh>
    <phoneticPr fontId="2"/>
  </si>
  <si>
    <t>連結</t>
    <rPh sb="0" eb="2">
      <t>レンケツ</t>
    </rPh>
    <phoneticPr fontId="2"/>
  </si>
  <si>
    <t>単位：百万円</t>
    <rPh sb="0" eb="2">
      <t>タンイ</t>
    </rPh>
    <rPh sb="3" eb="6">
      <t>ヒャクマンエン</t>
    </rPh>
    <phoneticPr fontId="2"/>
  </si>
  <si>
    <t>プラスチック・ケミカル</t>
    <phoneticPr fontId="2"/>
  </si>
  <si>
    <t>連結消去</t>
    <rPh sb="0" eb="2">
      <t>レンケツ</t>
    </rPh>
    <rPh sb="2" eb="4">
      <t>ショウキョ</t>
    </rPh>
    <phoneticPr fontId="2"/>
  </si>
  <si>
    <t>日本</t>
    <rPh sb="0" eb="2">
      <t>ニホン</t>
    </rPh>
    <phoneticPr fontId="2"/>
  </si>
  <si>
    <t>海外小計</t>
    <rPh sb="0" eb="2">
      <t>カイガイ</t>
    </rPh>
    <rPh sb="2" eb="4">
      <t>ショウケイ</t>
    </rPh>
    <phoneticPr fontId="2"/>
  </si>
  <si>
    <t>アジア</t>
    <phoneticPr fontId="2"/>
  </si>
  <si>
    <t>財務・業績データ（連結）</t>
    <rPh sb="0" eb="2">
      <t>ザイム</t>
    </rPh>
    <rPh sb="3" eb="5">
      <t>ギョウセキ</t>
    </rPh>
    <rPh sb="9" eb="11">
      <t>レンケツ</t>
    </rPh>
    <phoneticPr fontId="2"/>
  </si>
  <si>
    <t>消去または全社</t>
    <rPh sb="0" eb="2">
      <t>ショウキョ</t>
    </rPh>
    <rPh sb="5" eb="7">
      <t>ゼンシャ</t>
    </rPh>
    <phoneticPr fontId="2"/>
  </si>
  <si>
    <t>従業員数</t>
    <rPh sb="0" eb="2">
      <t>ジュウギョウ</t>
    </rPh>
    <rPh sb="2" eb="4">
      <t>インスウ</t>
    </rPh>
    <phoneticPr fontId="2"/>
  </si>
  <si>
    <t>単独</t>
    <rPh sb="0" eb="2">
      <t>タンドク</t>
    </rPh>
    <phoneticPr fontId="2"/>
  </si>
  <si>
    <t>国内関係会社</t>
    <rPh sb="0" eb="2">
      <t>コクナイ</t>
    </rPh>
    <rPh sb="2" eb="4">
      <t>カンケイ</t>
    </rPh>
    <rPh sb="4" eb="6">
      <t>ガイシャ</t>
    </rPh>
    <phoneticPr fontId="2"/>
  </si>
  <si>
    <t>海外関係会社</t>
    <rPh sb="0" eb="2">
      <t>カイガイ</t>
    </rPh>
    <rPh sb="2" eb="4">
      <t>カンケイ</t>
    </rPh>
    <rPh sb="4" eb="6">
      <t>ガイシャ</t>
    </rPh>
    <phoneticPr fontId="2"/>
  </si>
  <si>
    <t>合計</t>
    <rPh sb="0" eb="2">
      <t>ゴウケイ</t>
    </rPh>
    <phoneticPr fontId="2"/>
  </si>
  <si>
    <t>単位：人</t>
    <rPh sb="0" eb="2">
      <t>タンイ</t>
    </rPh>
    <rPh sb="3" eb="4">
      <t>ニン</t>
    </rPh>
    <phoneticPr fontId="2"/>
  </si>
  <si>
    <t>単位：社</t>
    <rPh sb="0" eb="2">
      <t>タンイ</t>
    </rPh>
    <rPh sb="3" eb="4">
      <t>シャ</t>
    </rPh>
    <phoneticPr fontId="2"/>
  </si>
  <si>
    <t>売上高</t>
    <rPh sb="0" eb="3">
      <t>ウリアゲダカ</t>
    </rPh>
    <phoneticPr fontId="2"/>
  </si>
  <si>
    <t>営業利益</t>
    <rPh sb="0" eb="2">
      <t>エイギョウ</t>
    </rPh>
    <rPh sb="2" eb="4">
      <t>リエキ</t>
    </rPh>
    <phoneticPr fontId="2"/>
  </si>
  <si>
    <t>セグメント別情報</t>
    <rPh sb="6" eb="8">
      <t>ジョウホウ</t>
    </rPh>
    <phoneticPr fontId="2"/>
  </si>
  <si>
    <t>所在地別情報</t>
    <rPh sb="0" eb="3">
      <t>ショザイチ</t>
    </rPh>
    <rPh sb="3" eb="4">
      <t>ベツ</t>
    </rPh>
    <rPh sb="4" eb="6">
      <t>ジョウホウ</t>
    </rPh>
    <phoneticPr fontId="2"/>
  </si>
  <si>
    <t>自己資本</t>
    <rPh sb="0" eb="2">
      <t>ジコ</t>
    </rPh>
    <rPh sb="2" eb="4">
      <t>シホン</t>
    </rPh>
    <phoneticPr fontId="2"/>
  </si>
  <si>
    <t>欧米他</t>
    <rPh sb="0" eb="2">
      <t>オウベイ</t>
    </rPh>
    <rPh sb="2" eb="3">
      <t>ホカ</t>
    </rPh>
    <phoneticPr fontId="2"/>
  </si>
  <si>
    <t>関係会社数</t>
    <rPh sb="0" eb="2">
      <t>カンケイ</t>
    </rPh>
    <rPh sb="2" eb="4">
      <t>ガイシャ</t>
    </rPh>
    <rPh sb="4" eb="5">
      <t>スウ</t>
    </rPh>
    <phoneticPr fontId="2"/>
  </si>
  <si>
    <r>
      <t>200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/3</t>
    </r>
    <phoneticPr fontId="2"/>
  </si>
  <si>
    <r>
      <t>１株当たり当期純利益</t>
    </r>
    <r>
      <rPr>
        <sz val="11"/>
        <rFont val="ＭＳ Ｐゴシック"/>
        <family val="3"/>
        <charset val="128"/>
      </rPr>
      <t>（EPS）</t>
    </r>
    <rPh sb="1" eb="2">
      <t>カブ</t>
    </rPh>
    <rPh sb="2" eb="3">
      <t>ア</t>
    </rPh>
    <rPh sb="5" eb="7">
      <t>トウキ</t>
    </rPh>
    <rPh sb="7" eb="10">
      <t>ジュンリエキ</t>
    </rPh>
    <phoneticPr fontId="2"/>
  </si>
  <si>
    <t>国内連結子会社</t>
    <rPh sb="0" eb="2">
      <t>コクナイ</t>
    </rPh>
    <rPh sb="2" eb="4">
      <t>レンケツ</t>
    </rPh>
    <rPh sb="4" eb="7">
      <t>コガイシャ</t>
    </rPh>
    <phoneticPr fontId="2"/>
  </si>
  <si>
    <t>海外連結子会社</t>
    <rPh sb="0" eb="2">
      <t>カイガイ</t>
    </rPh>
    <rPh sb="2" eb="4">
      <t>レンケツ</t>
    </rPh>
    <rPh sb="4" eb="7">
      <t>コガイシャ</t>
    </rPh>
    <phoneticPr fontId="2"/>
  </si>
  <si>
    <r>
      <t>20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/3</t>
    </r>
    <phoneticPr fontId="2"/>
  </si>
  <si>
    <r>
      <t>20</t>
    </r>
    <r>
      <rPr>
        <sz val="11"/>
        <rFont val="ＭＳ Ｐゴシック"/>
        <family val="3"/>
        <charset val="128"/>
      </rPr>
      <t>11</t>
    </r>
    <r>
      <rPr>
        <sz val="11"/>
        <rFont val="ＭＳ Ｐゴシック"/>
        <family val="3"/>
        <charset val="128"/>
      </rPr>
      <t>/3</t>
    </r>
    <phoneticPr fontId="2"/>
  </si>
  <si>
    <t>ライフサイエンス</t>
    <phoneticPr fontId="2"/>
  </si>
  <si>
    <t>その他</t>
    <rPh sb="2" eb="3">
      <t>タ</t>
    </rPh>
    <phoneticPr fontId="2"/>
  </si>
  <si>
    <t>-</t>
    <phoneticPr fontId="2"/>
  </si>
  <si>
    <t>調整額</t>
    <rPh sb="0" eb="3">
      <t>チョウセイガク</t>
    </rPh>
    <phoneticPr fontId="2"/>
  </si>
  <si>
    <r>
      <t>フリー・キャッシュ・フロー</t>
    </r>
    <r>
      <rPr>
        <vertAlign val="superscript"/>
        <sz val="11"/>
        <rFont val="ＭＳ Ｐゴシック"/>
        <family val="3"/>
        <charset val="128"/>
      </rPr>
      <t>*</t>
    </r>
    <phoneticPr fontId="2"/>
  </si>
  <si>
    <t>＊フリー・キャッシュ・フロー＝営業活動によるキャッシュ・フロー＋投資活動によるキャッシュ・フロー</t>
    <phoneticPr fontId="2"/>
  </si>
  <si>
    <t>１株当たり年間配当金</t>
    <rPh sb="1" eb="2">
      <t>カブ</t>
    </rPh>
    <rPh sb="2" eb="3">
      <t>ア</t>
    </rPh>
    <rPh sb="5" eb="7">
      <t>ネンカン</t>
    </rPh>
    <rPh sb="7" eb="10">
      <t>ハイトウキン</t>
    </rPh>
    <phoneticPr fontId="2"/>
  </si>
  <si>
    <r>
      <t>自己資本利益率（ROE）</t>
    </r>
    <r>
      <rPr>
        <vertAlign val="superscript"/>
        <sz val="11"/>
        <rFont val="ＭＳ Ｐゴシック"/>
        <family val="3"/>
        <charset val="128"/>
      </rPr>
      <t>*1</t>
    </r>
    <rPh sb="0" eb="2">
      <t>ジコ</t>
    </rPh>
    <rPh sb="2" eb="4">
      <t>シホン</t>
    </rPh>
    <rPh sb="4" eb="7">
      <t>リエキリツ</t>
    </rPh>
    <phoneticPr fontId="2"/>
  </si>
  <si>
    <r>
      <t>総資産利益率（ROA）</t>
    </r>
    <r>
      <rPr>
        <vertAlign val="superscript"/>
        <sz val="11"/>
        <rFont val="ＭＳ Ｐゴシック"/>
        <family val="3"/>
        <charset val="128"/>
      </rPr>
      <t>＊2</t>
    </r>
    <rPh sb="0" eb="3">
      <t>ソウシサン</t>
    </rPh>
    <rPh sb="3" eb="6">
      <t>リエキリツ</t>
    </rPh>
    <phoneticPr fontId="2"/>
  </si>
  <si>
    <r>
      <t>自己資本比率</t>
    </r>
    <r>
      <rPr>
        <vertAlign val="superscript"/>
        <sz val="11"/>
        <rFont val="ＭＳ Ｐゴシック"/>
        <family val="3"/>
        <charset val="128"/>
      </rPr>
      <t>＊3</t>
    </r>
    <rPh sb="0" eb="2">
      <t>ジコ</t>
    </rPh>
    <rPh sb="2" eb="4">
      <t>シホン</t>
    </rPh>
    <rPh sb="4" eb="6">
      <t>ヒリツ</t>
    </rPh>
    <phoneticPr fontId="2"/>
  </si>
  <si>
    <r>
      <t>総資産回転率</t>
    </r>
    <r>
      <rPr>
        <vertAlign val="superscript"/>
        <sz val="11"/>
        <rFont val="ＭＳ Ｐゴシック"/>
        <family val="3"/>
        <charset val="128"/>
      </rPr>
      <t>＊4</t>
    </r>
    <rPh sb="0" eb="3">
      <t>ソウシサン</t>
    </rPh>
    <rPh sb="3" eb="6">
      <t>カイテンリツ</t>
    </rPh>
    <phoneticPr fontId="2"/>
  </si>
  <si>
    <r>
      <t>D/Eレシオ</t>
    </r>
    <r>
      <rPr>
        <vertAlign val="superscript"/>
        <sz val="11"/>
        <rFont val="ＭＳ Ｐゴシック"/>
        <family val="3"/>
        <charset val="128"/>
      </rPr>
      <t>＊5</t>
    </r>
    <phoneticPr fontId="2"/>
  </si>
  <si>
    <t>＊2：ＲＯＡ＝営業利益／期首・期末平均総資産</t>
    <phoneticPr fontId="2"/>
  </si>
  <si>
    <t>＊3：自己資本比率＝自己資本／総資産</t>
    <rPh sb="3" eb="5">
      <t>ジコ</t>
    </rPh>
    <rPh sb="10" eb="12">
      <t>ジコ</t>
    </rPh>
    <phoneticPr fontId="2"/>
  </si>
  <si>
    <t>＊4：総資産回転率＝売上高／期首・期末平均総資産</t>
    <phoneticPr fontId="2"/>
  </si>
  <si>
    <t>＊5：Ｄ/Ｅレシオ＝有利子負債／自己資本</t>
    <rPh sb="16" eb="18">
      <t>ジコ</t>
    </rPh>
    <phoneticPr fontId="2"/>
  </si>
  <si>
    <r>
      <t>20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/3</t>
    </r>
    <phoneticPr fontId="2"/>
  </si>
  <si>
    <r>
      <t>20</t>
    </r>
    <r>
      <rPr>
        <sz val="11"/>
        <rFont val="ＭＳ Ｐゴシック"/>
        <family val="3"/>
        <charset val="128"/>
      </rPr>
      <t>13</t>
    </r>
    <r>
      <rPr>
        <sz val="11"/>
        <rFont val="ＭＳ Ｐゴシック"/>
        <family val="3"/>
        <charset val="128"/>
      </rPr>
      <t>/3</t>
    </r>
    <phoneticPr fontId="2"/>
  </si>
  <si>
    <r>
      <t>20</t>
    </r>
    <r>
      <rPr>
        <sz val="11"/>
        <rFont val="ＭＳ Ｐゴシック"/>
        <family val="3"/>
        <charset val="128"/>
      </rPr>
      <t>14</t>
    </r>
    <r>
      <rPr>
        <sz val="11"/>
        <rFont val="ＭＳ Ｐゴシック"/>
        <family val="3"/>
        <charset val="128"/>
      </rPr>
      <t>/3</t>
    </r>
    <phoneticPr fontId="2"/>
  </si>
  <si>
    <r>
      <t>2015</t>
    </r>
    <r>
      <rPr>
        <sz val="11"/>
        <rFont val="ＭＳ Ｐゴシック"/>
        <family val="3"/>
        <charset val="128"/>
      </rPr>
      <t>/3</t>
    </r>
    <phoneticPr fontId="2"/>
  </si>
  <si>
    <r>
      <t>2016</t>
    </r>
    <r>
      <rPr>
        <sz val="11"/>
        <rFont val="ＭＳ Ｐゴシック"/>
        <family val="3"/>
        <charset val="128"/>
      </rPr>
      <t>/3</t>
    </r>
    <phoneticPr fontId="2"/>
  </si>
  <si>
    <t>＊1：ＲＯＥ＝親会社株主に帰属する当期純利益／期首・期末平均自己資本</t>
    <rPh sb="7" eb="10">
      <t>オヤガイシャ</t>
    </rPh>
    <rPh sb="10" eb="12">
      <t>カブヌシ</t>
    </rPh>
    <rPh sb="13" eb="15">
      <t>キゾク</t>
    </rPh>
    <rPh sb="30" eb="32">
      <t>ジコ</t>
    </rPh>
    <phoneticPr fontId="2"/>
  </si>
  <si>
    <t>親会社株主に帰属する当期純利益</t>
    <phoneticPr fontId="2"/>
  </si>
  <si>
    <r>
      <t>2017</t>
    </r>
    <r>
      <rPr>
        <sz val="11"/>
        <rFont val="ＭＳ Ｐゴシック"/>
        <family val="3"/>
        <charset val="128"/>
      </rPr>
      <t>/3</t>
    </r>
    <phoneticPr fontId="2"/>
  </si>
  <si>
    <t>設備投資額（有形固定資産のみ）</t>
    <rPh sb="0" eb="2">
      <t>セツビ</t>
    </rPh>
    <rPh sb="2" eb="5">
      <t>トウシガク</t>
    </rPh>
    <rPh sb="6" eb="8">
      <t>ユウケイ</t>
    </rPh>
    <rPh sb="8" eb="10">
      <t>コテイ</t>
    </rPh>
    <rPh sb="10" eb="12">
      <t>シサン</t>
    </rPh>
    <phoneticPr fontId="2"/>
  </si>
  <si>
    <t>減価償却費（有形固定資産のみ）</t>
    <rPh sb="0" eb="2">
      <t>ゲンカ</t>
    </rPh>
    <rPh sb="2" eb="5">
      <t>ショウキャクヒ</t>
    </rPh>
    <rPh sb="6" eb="8">
      <t>ユウケイ</t>
    </rPh>
    <rPh sb="8" eb="10">
      <t>コテイ</t>
    </rPh>
    <rPh sb="10" eb="12">
      <t>シサン</t>
    </rPh>
    <phoneticPr fontId="2"/>
  </si>
  <si>
    <t>研究開発費</t>
    <rPh sb="0" eb="2">
      <t>ケンキュウ</t>
    </rPh>
    <rPh sb="2" eb="5">
      <t>カイハツヒ</t>
    </rPh>
    <phoneticPr fontId="2"/>
  </si>
  <si>
    <t>-</t>
    <phoneticPr fontId="2"/>
  </si>
  <si>
    <t>機能化成品</t>
    <rPh sb="0" eb="2">
      <t>キノウ</t>
    </rPh>
    <rPh sb="2" eb="3">
      <t>カ</t>
    </rPh>
    <rPh sb="3" eb="4">
      <t>ナ</t>
    </rPh>
    <rPh sb="4" eb="5">
      <t>ヒン</t>
    </rPh>
    <phoneticPr fontId="2"/>
  </si>
  <si>
    <t>2018/3</t>
    <phoneticPr fontId="2"/>
  </si>
  <si>
    <t>設備投資額（有形固定資産・無形固定資産合計）*</t>
    <rPh sb="0" eb="2">
      <t>セツビ</t>
    </rPh>
    <rPh sb="2" eb="4">
      <t>トウシ</t>
    </rPh>
    <rPh sb="4" eb="5">
      <t>ガク</t>
    </rPh>
    <rPh sb="6" eb="8">
      <t>ユウケイ</t>
    </rPh>
    <rPh sb="8" eb="10">
      <t>コテイ</t>
    </rPh>
    <rPh sb="10" eb="12">
      <t>シサン</t>
    </rPh>
    <rPh sb="13" eb="15">
      <t>ムケイ</t>
    </rPh>
    <rPh sb="15" eb="17">
      <t>コテイ</t>
    </rPh>
    <rPh sb="17" eb="19">
      <t>シサン</t>
    </rPh>
    <rPh sb="19" eb="21">
      <t>ゴウケイ</t>
    </rPh>
    <phoneticPr fontId="2"/>
  </si>
  <si>
    <t>減価償却費（有形固定資産・無形固定資産合計）*</t>
    <rPh sb="0" eb="1">
      <t>ゲン</t>
    </rPh>
    <rPh sb="1" eb="2">
      <t>カ</t>
    </rPh>
    <rPh sb="2" eb="4">
      <t>ショウキャク</t>
    </rPh>
    <rPh sb="4" eb="5">
      <t>ヒ</t>
    </rPh>
    <phoneticPr fontId="2"/>
  </si>
  <si>
    <t>＊：設備投資額と減価償却費の数値は有形固定資産と無形固定資産（のれんを除く）の合計値（2016年3月期以降）</t>
    <rPh sb="2" eb="4">
      <t>セツビ</t>
    </rPh>
    <rPh sb="4" eb="6">
      <t>トウシ</t>
    </rPh>
    <rPh sb="6" eb="7">
      <t>ガク</t>
    </rPh>
    <rPh sb="8" eb="9">
      <t>ゲン</t>
    </rPh>
    <rPh sb="9" eb="10">
      <t>カ</t>
    </rPh>
    <rPh sb="10" eb="12">
      <t>ショウキャク</t>
    </rPh>
    <rPh sb="12" eb="13">
      <t>ヒ</t>
    </rPh>
    <rPh sb="17" eb="19">
      <t>ユウケイ</t>
    </rPh>
    <rPh sb="19" eb="21">
      <t>コテイ</t>
    </rPh>
    <rPh sb="21" eb="23">
      <t>シサン</t>
    </rPh>
    <rPh sb="24" eb="26">
      <t>ムケイ</t>
    </rPh>
    <rPh sb="26" eb="28">
      <t>コテイ</t>
    </rPh>
    <rPh sb="28" eb="30">
      <t>シサン</t>
    </rPh>
    <rPh sb="35" eb="36">
      <t>ノゾ</t>
    </rPh>
    <rPh sb="39" eb="41">
      <t>ゴウケイ</t>
    </rPh>
    <rPh sb="41" eb="42">
      <t>チ</t>
    </rPh>
    <rPh sb="47" eb="48">
      <t>ネン</t>
    </rPh>
    <rPh sb="49" eb="51">
      <t>ガツキ</t>
    </rPh>
    <rPh sb="51" eb="53">
      <t>イコウ</t>
    </rPh>
    <phoneticPr fontId="2"/>
  </si>
  <si>
    <t>2019/3</t>
    <phoneticPr fontId="2"/>
  </si>
  <si>
    <t>-</t>
    <phoneticPr fontId="2"/>
  </si>
  <si>
    <t>-</t>
    <phoneticPr fontId="2"/>
  </si>
  <si>
    <t>2020/3</t>
    <phoneticPr fontId="2"/>
  </si>
  <si>
    <r>
      <t>自己資本</t>
    </r>
    <r>
      <rPr>
        <vertAlign val="superscript"/>
        <sz val="11"/>
        <rFont val="ＭＳ Ｐゴシック"/>
        <family val="3"/>
        <charset val="128"/>
      </rPr>
      <t>*</t>
    </r>
    <rPh sb="0" eb="2">
      <t>ジコ</t>
    </rPh>
    <rPh sb="2" eb="4">
      <t>シホン</t>
    </rPh>
    <phoneticPr fontId="2"/>
  </si>
  <si>
    <t>＊自己資本(IFRS)＝親会社の所有者に帰属する持分</t>
    <phoneticPr fontId="2"/>
  </si>
  <si>
    <t>日本基準（2009年3月期～2020年3月期）</t>
    <rPh sb="0" eb="4">
      <t>ニホンキジュン</t>
    </rPh>
    <rPh sb="9" eb="10">
      <t>ネン</t>
    </rPh>
    <rPh sb="11" eb="12">
      <t>ガツ</t>
    </rPh>
    <rPh sb="12" eb="13">
      <t>キ</t>
    </rPh>
    <rPh sb="18" eb="19">
      <t>ネン</t>
    </rPh>
    <rPh sb="20" eb="21">
      <t>ガツ</t>
    </rPh>
    <rPh sb="21" eb="22">
      <t>キ</t>
    </rPh>
    <phoneticPr fontId="2"/>
  </si>
  <si>
    <t>設備投資額</t>
    <rPh sb="0" eb="2">
      <t>セツビ</t>
    </rPh>
    <rPh sb="2" eb="5">
      <t>トウシガク</t>
    </rPh>
    <phoneticPr fontId="2"/>
  </si>
  <si>
    <t>減価償却費</t>
    <rPh sb="0" eb="2">
      <t>ゲンカ</t>
    </rPh>
    <rPh sb="2" eb="5">
      <t>ショウキャクヒ</t>
    </rPh>
    <phoneticPr fontId="2"/>
  </si>
  <si>
    <t>売上収益</t>
    <rPh sb="0" eb="4">
      <t>ウリアゲシュウエキ</t>
    </rPh>
    <phoneticPr fontId="2"/>
  </si>
  <si>
    <t>売上収益総利益率</t>
    <rPh sb="0" eb="4">
      <t>ウリアゲシュウエキ</t>
    </rPh>
    <rPh sb="4" eb="5">
      <t>ソウ</t>
    </rPh>
    <phoneticPr fontId="2"/>
  </si>
  <si>
    <t>事業利益</t>
    <rPh sb="0" eb="2">
      <t>ジギョウ</t>
    </rPh>
    <rPh sb="2" eb="4">
      <t>リエキ</t>
    </rPh>
    <phoneticPr fontId="2"/>
  </si>
  <si>
    <t>売上収益事業利益率</t>
    <rPh sb="0" eb="2">
      <t>ウリアゲ</t>
    </rPh>
    <rPh sb="2" eb="4">
      <t>シュウエキ</t>
    </rPh>
    <rPh sb="4" eb="6">
      <t>ジギョウ</t>
    </rPh>
    <rPh sb="6" eb="8">
      <t>リエキ</t>
    </rPh>
    <phoneticPr fontId="2"/>
  </si>
  <si>
    <t>親会社の所有者に帰属する当期利益</t>
    <phoneticPr fontId="2"/>
  </si>
  <si>
    <t>基本的１株当たり当期利益（EPS）</t>
    <rPh sb="0" eb="3">
      <t>キホンテキ</t>
    </rPh>
    <phoneticPr fontId="2"/>
  </si>
  <si>
    <t>売上収益</t>
  </si>
  <si>
    <t>事業利益</t>
  </si>
  <si>
    <t>売上収益研究開発費比率</t>
    <rPh sb="0" eb="2">
      <t>ウリアゲ</t>
    </rPh>
    <rPh sb="2" eb="4">
      <t>シュウエキ</t>
    </rPh>
    <rPh sb="4" eb="6">
      <t>ケンキュウ</t>
    </rPh>
    <rPh sb="6" eb="9">
      <t>カイハツヒ</t>
    </rPh>
    <rPh sb="9" eb="11">
      <t>ヒリツ</t>
    </rPh>
    <phoneticPr fontId="2"/>
  </si>
  <si>
    <t>1株当たり親会社所有者帰属持分（BPS）</t>
    <phoneticPr fontId="2"/>
  </si>
  <si>
    <t>資産合計</t>
    <rPh sb="0" eb="2">
      <t>シサン</t>
    </rPh>
    <rPh sb="2" eb="4">
      <t>ゴウケイ</t>
    </rPh>
    <phoneticPr fontId="2"/>
  </si>
  <si>
    <t>*1：ROE＝親会社の所有者に帰属する当期利益／期首・期末平均親会社の所有者に帰属する持分</t>
    <rPh sb="31" eb="34">
      <t>オヤガイシャ</t>
    </rPh>
    <rPh sb="35" eb="38">
      <t>ショユウシャ</t>
    </rPh>
    <rPh sb="39" eb="41">
      <t>キゾク</t>
    </rPh>
    <rPh sb="43" eb="45">
      <t>モチブン</t>
    </rPh>
    <phoneticPr fontId="2"/>
  </si>
  <si>
    <t>*2：ROA＝事業利益／期首・期末平均資産合計</t>
    <rPh sb="19" eb="21">
      <t>シサン</t>
    </rPh>
    <rPh sb="21" eb="23">
      <t>ゴウケイ</t>
    </rPh>
    <phoneticPr fontId="2"/>
  </si>
  <si>
    <r>
      <t>投下資本利益率（ROIC）</t>
    </r>
    <r>
      <rPr>
        <vertAlign val="superscript"/>
        <sz val="11"/>
        <rFont val="ＭＳ Ｐゴシック"/>
        <family val="3"/>
        <charset val="128"/>
      </rPr>
      <t>*3</t>
    </r>
    <phoneticPr fontId="2"/>
  </si>
  <si>
    <r>
      <t>自己資本比率</t>
    </r>
    <r>
      <rPr>
        <vertAlign val="superscript"/>
        <sz val="11"/>
        <rFont val="ＭＳ Ｐゴシック"/>
        <family val="3"/>
        <charset val="128"/>
      </rPr>
      <t>＊4</t>
    </r>
    <rPh sb="0" eb="2">
      <t>ジコ</t>
    </rPh>
    <rPh sb="2" eb="4">
      <t>シホン</t>
    </rPh>
    <rPh sb="4" eb="6">
      <t>ヒリツ</t>
    </rPh>
    <phoneticPr fontId="2"/>
  </si>
  <si>
    <r>
      <t>総資産回転率</t>
    </r>
    <r>
      <rPr>
        <vertAlign val="superscript"/>
        <sz val="11"/>
        <rFont val="ＭＳ Ｐゴシック"/>
        <family val="3"/>
        <charset val="128"/>
      </rPr>
      <t>＊5</t>
    </r>
    <rPh sb="0" eb="3">
      <t>ソウシサン</t>
    </rPh>
    <rPh sb="3" eb="6">
      <t>カイテンリツ</t>
    </rPh>
    <phoneticPr fontId="2"/>
  </si>
  <si>
    <r>
      <t>D/Eレシオ</t>
    </r>
    <r>
      <rPr>
        <vertAlign val="superscript"/>
        <sz val="11"/>
        <rFont val="ＭＳ Ｐゴシック"/>
        <family val="3"/>
        <charset val="128"/>
      </rPr>
      <t>＊6</t>
    </r>
    <phoneticPr fontId="2"/>
  </si>
  <si>
    <t>*4：自己資本比率＝自己資本／資産合計</t>
    <rPh sb="15" eb="17">
      <t>シサン</t>
    </rPh>
    <rPh sb="17" eb="19">
      <t>ゴウケイ</t>
    </rPh>
    <phoneticPr fontId="2"/>
  </si>
  <si>
    <t>*5：総資産回転率＝売上収益／期首・期末平均資産合計</t>
    <rPh sb="22" eb="24">
      <t>シサン</t>
    </rPh>
    <rPh sb="24" eb="26">
      <t>ゴウケイ</t>
    </rPh>
    <phoneticPr fontId="2"/>
  </si>
  <si>
    <t>*6：D/Eレシオ＝有利子負債／自己資本</t>
    <phoneticPr fontId="2"/>
  </si>
  <si>
    <t>*3：ROIC＝税引後事業利益／投下資本（期首・期末平均）</t>
    <phoneticPr fontId="2"/>
  </si>
  <si>
    <t>―</t>
    <phoneticPr fontId="2"/>
  </si>
  <si>
    <t>IFRS（2021年3月期～）</t>
    <rPh sb="9" eb="10">
      <t>ネン</t>
    </rPh>
    <rPh sb="11" eb="12">
      <t>ガツ</t>
    </rPh>
    <rPh sb="12" eb="13">
      <t>キ</t>
    </rPh>
    <phoneticPr fontId="2"/>
  </si>
  <si>
    <t>2020年度</t>
    <rPh sb="3" eb="5">
      <t>ネンド</t>
    </rPh>
    <phoneticPr fontId="2"/>
  </si>
  <si>
    <t>2021年度</t>
    <rPh sb="3" eb="5">
      <t>ネンド</t>
    </rPh>
    <phoneticPr fontId="2"/>
  </si>
  <si>
    <t>2022年度</t>
    <rPh sb="3" eb="5">
      <t>ネンド</t>
    </rPh>
    <phoneticPr fontId="2"/>
  </si>
  <si>
    <t>2023年度</t>
    <rPh sb="3" eb="5">
      <t>ネンド</t>
    </rPh>
    <phoneticPr fontId="2"/>
  </si>
  <si>
    <t>2024年度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</si>
</sst>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176" formatCode="0.0%"/>
    <numFmt numFmtId="177" formatCode="0.0_ "/>
    <numFmt numFmtId="178" formatCode="#,##0.00_ "/>
    <numFmt numFmtId="179" formatCode="0.00_);[Red]\(0.00\)"/>
    <numFmt numFmtId="180" formatCode="#,##0_ "/>
    <numFmt numFmtId="181" formatCode="0_ "/>
    <numFmt numFmtId="182" formatCode="yyyy&quot;年&quot;m&quot;月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3.2"/>
      <color indexed="63"/>
      <name val="Verdana"/>
      <family val="2"/>
    </font>
    <font>
      <sz val="13.2"/>
      <color indexed="63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2" borderId="1" xfId="0" quotePrefix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>
      <alignment vertical="center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indent="1"/>
    </xf>
    <xf numFmtId="176" fontId="1" fillId="0" borderId="2" xfId="1" applyNumberFormat="1" applyFont="1" applyFill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176" fontId="1" fillId="3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vertical="center" wrapText="1"/>
    </xf>
    <xf numFmtId="176" fontId="1" fillId="3" borderId="2" xfId="0" applyNumberFormat="1" applyFont="1" applyFill="1" applyBorder="1" applyAlignment="1">
      <alignment horizontal="right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3" borderId="2" xfId="0" applyFont="1" applyFill="1" applyBorder="1" applyAlignment="1">
      <alignment horizontal="left" vertical="center" wrapText="1" indent="1"/>
    </xf>
    <xf numFmtId="3" fontId="1" fillId="0" borderId="2" xfId="2" applyNumberFormat="1" applyFont="1" applyBorder="1">
      <alignment vertical="center"/>
    </xf>
    <xf numFmtId="178" fontId="1" fillId="0" borderId="2" xfId="0" applyNumberFormat="1" applyFont="1" applyBorder="1">
      <alignment vertical="center"/>
    </xf>
    <xf numFmtId="178" fontId="1" fillId="3" borderId="2" xfId="0" applyNumberFormat="1" applyFont="1" applyFill="1" applyBorder="1">
      <alignment vertical="center"/>
    </xf>
    <xf numFmtId="179" fontId="1" fillId="3" borderId="2" xfId="0" applyNumberFormat="1" applyFont="1" applyFill="1" applyBorder="1" applyAlignment="1">
      <alignment horizontal="right" vertical="center"/>
    </xf>
    <xf numFmtId="55" fontId="1" fillId="2" borderId="2" xfId="0" applyNumberFormat="1" applyFont="1" applyFill="1" applyBorder="1">
      <alignment vertical="center"/>
    </xf>
    <xf numFmtId="42" fontId="1" fillId="3" borderId="1" xfId="0" applyNumberFormat="1" applyFont="1" applyFill="1" applyBorder="1" applyAlignment="1">
      <alignment horizontal="left" vertical="center" wrapText="1" indent="2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wrapText="1" indent="1"/>
    </xf>
    <xf numFmtId="3" fontId="1" fillId="3" borderId="5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wrapText="1"/>
    </xf>
    <xf numFmtId="42" fontId="1" fillId="3" borderId="6" xfId="0" applyNumberFormat="1" applyFont="1" applyFill="1" applyBorder="1" applyAlignment="1">
      <alignment horizontal="left" vertical="center" wrapText="1" indent="2"/>
    </xf>
    <xf numFmtId="3" fontId="1" fillId="3" borderId="6" xfId="0" applyNumberFormat="1" applyFont="1" applyFill="1" applyBorder="1" applyAlignment="1">
      <alignment horizontal="right" vertical="center"/>
    </xf>
    <xf numFmtId="3" fontId="1" fillId="3" borderId="5" xfId="0" applyNumberFormat="1" applyFont="1" applyFill="1" applyBorder="1" applyAlignment="1">
      <alignment horizontal="right" vertical="center" wrapText="1"/>
    </xf>
    <xf numFmtId="3" fontId="1" fillId="3" borderId="6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left" vertical="center" wrapText="1" indent="1"/>
    </xf>
    <xf numFmtId="3" fontId="1" fillId="3" borderId="1" xfId="2" applyNumberFormat="1" applyFont="1" applyFill="1" applyBorder="1" applyAlignment="1">
      <alignment horizontal="right" vertical="center" wrapText="1"/>
    </xf>
    <xf numFmtId="180" fontId="1" fillId="3" borderId="1" xfId="0" applyNumberFormat="1" applyFont="1" applyFill="1" applyBorder="1" applyAlignment="1">
      <alignment horizontal="right" vertical="center" wrapText="1"/>
    </xf>
    <xf numFmtId="38" fontId="1" fillId="3" borderId="2" xfId="2" applyFont="1" applyFill="1" applyBorder="1" applyAlignment="1">
      <alignment horizontal="right" vertical="center"/>
    </xf>
    <xf numFmtId="0" fontId="4" fillId="0" borderId="0" xfId="0" applyFont="1">
      <alignment vertical="center"/>
    </xf>
    <xf numFmtId="182" fontId="4" fillId="0" borderId="0" xfId="0" applyNumberFormat="1" applyFont="1">
      <alignment vertical="center"/>
    </xf>
    <xf numFmtId="182" fontId="5" fillId="0" borderId="0" xfId="0" applyNumberFormat="1" applyFont="1">
      <alignment vertical="center"/>
    </xf>
    <xf numFmtId="0" fontId="5" fillId="0" borderId="0" xfId="0" applyFont="1">
      <alignment vertical="center"/>
    </xf>
    <xf numFmtId="3" fontId="5" fillId="0" borderId="0" xfId="0" applyNumberFormat="1" applyFont="1">
      <alignment vertical="center"/>
    </xf>
    <xf numFmtId="3" fontId="5" fillId="3" borderId="8" xfId="0" applyNumberFormat="1" applyFont="1" applyFill="1" applyBorder="1" applyAlignment="1">
      <alignment horizontal="right" vertical="center" wrapText="1"/>
    </xf>
    <xf numFmtId="3" fontId="5" fillId="3" borderId="9" xfId="0" applyNumberFormat="1" applyFont="1" applyFill="1" applyBorder="1" applyAlignment="1">
      <alignment horizontal="right" vertical="center" wrapText="1"/>
    </xf>
    <xf numFmtId="3" fontId="5" fillId="3" borderId="10" xfId="0" applyNumberFormat="1" applyFont="1" applyFill="1" applyBorder="1" applyAlignment="1">
      <alignment horizontal="right" vertical="center" wrapText="1"/>
    </xf>
    <xf numFmtId="177" fontId="5" fillId="0" borderId="0" xfId="0" applyNumberFormat="1" applyFont="1">
      <alignment vertical="center"/>
    </xf>
    <xf numFmtId="3" fontId="6" fillId="0" borderId="0" xfId="0" applyNumberFormat="1" applyFont="1" applyAlignment="1">
      <alignment horizontal="right" vertical="center" wrapText="1"/>
    </xf>
    <xf numFmtId="38" fontId="6" fillId="0" borderId="0" xfId="2" applyFont="1" applyFill="1" applyBorder="1" applyAlignment="1">
      <alignment horizontal="right" vertical="center" wrapText="1"/>
    </xf>
    <xf numFmtId="0" fontId="0" fillId="2" borderId="1" xfId="0" quotePrefix="1" applyFill="1" applyBorder="1" applyAlignment="1">
      <alignment horizontal="right" vertical="center"/>
    </xf>
    <xf numFmtId="0" fontId="0" fillId="0" borderId="2" xfId="0" applyBorder="1">
      <alignment vertical="center"/>
    </xf>
    <xf numFmtId="3" fontId="1" fillId="0" borderId="2" xfId="0" applyNumberFormat="1" applyFont="1" applyBorder="1" applyAlignment="1">
      <alignment horizontal="right" vertical="center"/>
    </xf>
    <xf numFmtId="181" fontId="1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81" fontId="0" fillId="0" borderId="2" xfId="0" applyNumberFormat="1" applyBorder="1" applyAlignment="1">
      <alignment horizontal="right" vertical="center" wrapText="1"/>
    </xf>
    <xf numFmtId="0" fontId="0" fillId="3" borderId="5" xfId="0" applyFill="1" applyBorder="1" applyAlignment="1">
      <alignment horizontal="left" vertical="center" wrapText="1" indent="1"/>
    </xf>
    <xf numFmtId="3" fontId="7" fillId="0" borderId="2" xfId="0" applyNumberFormat="1" applyFont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indent="1"/>
    </xf>
    <xf numFmtId="0" fontId="7" fillId="0" borderId="0" xfId="0" applyFont="1">
      <alignment vertical="center"/>
    </xf>
    <xf numFmtId="55" fontId="7" fillId="2" borderId="2" xfId="0" applyNumberFormat="1" applyFont="1" applyFill="1" applyBorder="1">
      <alignment vertical="center"/>
    </xf>
    <xf numFmtId="0" fontId="7" fillId="2" borderId="1" xfId="0" quotePrefix="1" applyFon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3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2" fontId="0" fillId="0" borderId="2" xfId="0" applyNumberFormat="1" applyBorder="1">
      <alignment vertical="center"/>
    </xf>
    <xf numFmtId="179" fontId="1" fillId="0" borderId="0" xfId="0" applyNumberFormat="1" applyFont="1">
      <alignment vertical="center"/>
    </xf>
    <xf numFmtId="0" fontId="0" fillId="0" borderId="11" xfId="0" applyBorder="1">
      <alignment vertical="center"/>
    </xf>
    <xf numFmtId="176" fontId="1" fillId="0" borderId="2" xfId="0" applyNumberFormat="1" applyFont="1" applyBorder="1" applyAlignment="1">
      <alignment horizontal="right" vertical="center" wrapText="1"/>
    </xf>
    <xf numFmtId="179" fontId="1" fillId="0" borderId="2" xfId="0" applyNumberFormat="1" applyFont="1" applyBorder="1" applyAlignment="1">
      <alignment horizontal="right" vertical="center"/>
    </xf>
    <xf numFmtId="0" fontId="7" fillId="4" borderId="1" xfId="0" quotePrefix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3" borderId="2" xfId="0" applyNumberFormat="1" applyFill="1" applyBorder="1" applyAlignment="1">
      <alignment horizontal="right" vertical="center" wrapText="1"/>
    </xf>
    <xf numFmtId="0" fontId="0" fillId="0" borderId="4" xfId="0" applyBorder="1">
      <alignment vertical="center"/>
    </xf>
    <xf numFmtId="3" fontId="0" fillId="3" borderId="2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 wrapText="1"/>
    </xf>
    <xf numFmtId="55" fontId="0" fillId="5" borderId="2" xfId="0" applyNumberFormat="1" applyFill="1" applyBorder="1">
      <alignment vertical="center"/>
    </xf>
    <xf numFmtId="0" fontId="0" fillId="5" borderId="1" xfId="0" quotePrefix="1" applyFill="1" applyBorder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3" fontId="0" fillId="6" borderId="5" xfId="2" applyNumberFormat="1" applyFont="1" applyFill="1" applyBorder="1" applyAlignment="1">
      <alignment horizontal="right" vertical="center"/>
    </xf>
    <xf numFmtId="3" fontId="0" fillId="6" borderId="6" xfId="2" applyNumberFormat="1" applyFont="1" applyFill="1" applyBorder="1">
      <alignment vertical="center"/>
    </xf>
    <xf numFmtId="3" fontId="0" fillId="6" borderId="1" xfId="2" applyNumberFormat="1" applyFont="1" applyFill="1" applyBorder="1">
      <alignment vertical="center"/>
    </xf>
    <xf numFmtId="3" fontId="0" fillId="6" borderId="6" xfId="2" applyNumberFormat="1" applyFont="1" applyFill="1" applyBorder="1" applyAlignment="1">
      <alignment horizontal="right" vertical="center"/>
    </xf>
    <xf numFmtId="3" fontId="0" fillId="6" borderId="1" xfId="2" applyNumberFormat="1" applyFont="1" applyFill="1" applyBorder="1" applyAlignment="1">
      <alignment horizontal="right" vertical="center"/>
    </xf>
    <xf numFmtId="3" fontId="0" fillId="6" borderId="5" xfId="2" applyNumberFormat="1" applyFont="1" applyFill="1" applyBorder="1" applyAlignment="1">
      <alignment horizontal="right" vertical="center" wrapText="1"/>
    </xf>
    <xf numFmtId="3" fontId="0" fillId="6" borderId="6" xfId="2" applyNumberFormat="1" applyFont="1" applyFill="1" applyBorder="1" applyAlignment="1">
      <alignment horizontal="right" vertical="center" wrapText="1"/>
    </xf>
    <xf numFmtId="3" fontId="0" fillId="6" borderId="1" xfId="2" applyNumberFormat="1" applyFont="1" applyFill="1" applyBorder="1" applyAlignment="1">
      <alignment horizontal="right" vertical="center" wrapText="1"/>
    </xf>
    <xf numFmtId="38" fontId="0" fillId="0" borderId="2" xfId="2" applyFont="1" applyBorder="1" applyAlignment="1">
      <alignment horizontal="right" vertical="center"/>
    </xf>
    <xf numFmtId="38" fontId="0" fillId="0" borderId="2" xfId="2" applyFont="1" applyBorder="1">
      <alignment vertical="center"/>
    </xf>
    <xf numFmtId="3" fontId="0" fillId="0" borderId="5" xfId="2" applyNumberFormat="1" applyFont="1" applyFill="1" applyBorder="1" applyAlignment="1">
      <alignment horizontal="right" vertical="center"/>
    </xf>
    <xf numFmtId="3" fontId="0" fillId="0" borderId="6" xfId="2" applyNumberFormat="1" applyFont="1" applyFill="1" applyBorder="1">
      <alignment vertical="center"/>
    </xf>
    <xf numFmtId="3" fontId="0" fillId="0" borderId="1" xfId="2" applyNumberFormat="1" applyFont="1" applyFill="1" applyBorder="1">
      <alignment vertical="center"/>
    </xf>
    <xf numFmtId="3" fontId="0" fillId="0" borderId="6" xfId="2" applyNumberFormat="1" applyFont="1" applyFill="1" applyBorder="1" applyAlignment="1">
      <alignment horizontal="right" vertical="center"/>
    </xf>
    <xf numFmtId="3" fontId="0" fillId="0" borderId="1" xfId="2" applyNumberFormat="1" applyFont="1" applyFill="1" applyBorder="1" applyAlignment="1">
      <alignment horizontal="right" vertical="center"/>
    </xf>
    <xf numFmtId="3" fontId="0" fillId="0" borderId="5" xfId="2" applyNumberFormat="1" applyFont="1" applyFill="1" applyBorder="1" applyAlignment="1">
      <alignment horizontal="right" vertical="center" wrapText="1"/>
    </xf>
    <xf numFmtId="3" fontId="0" fillId="0" borderId="6" xfId="2" applyNumberFormat="1" applyFont="1" applyFill="1" applyBorder="1" applyAlignment="1">
      <alignment horizontal="right" vertical="center" wrapText="1"/>
    </xf>
    <xf numFmtId="3" fontId="0" fillId="0" borderId="1" xfId="2" applyNumberFormat="1" applyFont="1" applyFill="1" applyBorder="1" applyAlignment="1">
      <alignment horizontal="right" vertical="center" wrapText="1"/>
    </xf>
    <xf numFmtId="38" fontId="0" fillId="0" borderId="2" xfId="2" applyFont="1" applyFill="1" applyBorder="1" applyAlignment="1">
      <alignment horizontal="right" vertical="center"/>
    </xf>
    <xf numFmtId="38" fontId="0" fillId="0" borderId="2" xfId="2" applyFont="1" applyFill="1" applyBorder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3" xfId="0" applyBorder="1">
      <alignment vertical="center"/>
    </xf>
    <xf numFmtId="42" fontId="0" fillId="0" borderId="6" xfId="0" applyNumberFormat="1" applyBorder="1" applyAlignment="1">
      <alignment horizontal="left" vertical="center" wrapText="1" indent="2"/>
    </xf>
    <xf numFmtId="42" fontId="0" fillId="0" borderId="1" xfId="0" applyNumberFormat="1" applyBorder="1" applyAlignment="1">
      <alignment horizontal="left" vertical="center" wrapText="1" indent="2"/>
    </xf>
    <xf numFmtId="42" fontId="0" fillId="3" borderId="6" xfId="0" applyNumberFormat="1" applyFill="1" applyBorder="1" applyAlignment="1">
      <alignment horizontal="left" vertical="center" wrapText="1" indent="2"/>
    </xf>
    <xf numFmtId="42" fontId="0" fillId="3" borderId="1" xfId="0" applyNumberFormat="1" applyFill="1" applyBorder="1" applyAlignment="1">
      <alignment horizontal="left" vertical="center" wrapText="1" indent="2"/>
    </xf>
    <xf numFmtId="0" fontId="0" fillId="3" borderId="7" xfId="0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3" borderId="2" xfId="0" applyFill="1" applyBorder="1" applyAlignment="1">
      <alignment horizontal="left" vertical="center" wrapText="1" indent="1"/>
    </xf>
    <xf numFmtId="3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0" fillId="0" borderId="0" xfId="4">
      <alignment vertical="center"/>
    </xf>
    <xf numFmtId="176" fontId="0" fillId="6" borderId="2" xfId="0" applyNumberFormat="1" applyFill="1" applyBorder="1">
      <alignment vertical="center"/>
    </xf>
    <xf numFmtId="3" fontId="0" fillId="6" borderId="2" xfId="0" applyNumberFormat="1" applyFill="1" applyBorder="1">
      <alignment vertical="center"/>
    </xf>
    <xf numFmtId="4" fontId="0" fillId="0" borderId="2" xfId="0" applyNumberFormat="1" applyBorder="1">
      <alignment vertical="center"/>
    </xf>
    <xf numFmtId="2" fontId="8" fillId="0" borderId="0" xfId="0" applyNumberFormat="1" applyFont="1" applyAlignment="1">
      <alignment horizontal="left" vertical="center" readingOrder="1"/>
    </xf>
    <xf numFmtId="176" fontId="0" fillId="0" borderId="2" xfId="0" applyNumberForma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7AE3-595D-4CE7-9F68-002FCBEDC7FD}">
  <dimension ref="B1:H107"/>
  <sheetViews>
    <sheetView tabSelected="1" zoomScale="120" zoomScaleNormal="120" workbookViewId="0">
      <pane ySplit="4" topLeftCell="A5" activePane="bottomLeft" state="frozen"/>
      <selection pane="bottomLeft" activeCell="C5" sqref="C5"/>
    </sheetView>
  </sheetViews>
  <sheetFormatPr defaultColWidth="9" defaultRowHeight="13.5" x14ac:dyDescent="0.15"/>
  <cols>
    <col min="1" max="1" width="1.875" customWidth="1"/>
    <col min="2" max="2" width="59.25" customWidth="1"/>
    <col min="3" max="7" width="11.625" customWidth="1"/>
    <col min="8" max="8" width="9.25" bestFit="1" customWidth="1"/>
  </cols>
  <sheetData>
    <row r="1" spans="2:8" x14ac:dyDescent="0.15">
      <c r="B1" t="s">
        <v>7</v>
      </c>
    </row>
    <row r="2" spans="2:8" x14ac:dyDescent="0.15">
      <c r="B2" t="s">
        <v>31</v>
      </c>
      <c r="H2" s="114"/>
    </row>
    <row r="3" spans="2:8" x14ac:dyDescent="0.15">
      <c r="B3" t="s">
        <v>117</v>
      </c>
      <c r="C3" s="78">
        <v>44256</v>
      </c>
      <c r="D3" s="78">
        <v>44621</v>
      </c>
      <c r="E3" s="78">
        <v>44986</v>
      </c>
      <c r="F3" s="78">
        <v>45352</v>
      </c>
      <c r="G3" s="78">
        <v>45717</v>
      </c>
    </row>
    <row r="4" spans="2:8" x14ac:dyDescent="0.15">
      <c r="C4" s="79" t="s">
        <v>118</v>
      </c>
      <c r="D4" s="79" t="s">
        <v>119</v>
      </c>
      <c r="E4" s="79" t="s">
        <v>120</v>
      </c>
      <c r="F4" s="79" t="s">
        <v>121</v>
      </c>
      <c r="G4" s="79" t="s">
        <v>122</v>
      </c>
    </row>
    <row r="5" spans="2:8" x14ac:dyDescent="0.15">
      <c r="C5" s="73"/>
      <c r="D5" s="73"/>
      <c r="F5" s="73"/>
      <c r="G5" s="73" t="s">
        <v>16</v>
      </c>
    </row>
    <row r="6" spans="2:8" x14ac:dyDescent="0.15">
      <c r="B6" s="48" t="s">
        <v>95</v>
      </c>
      <c r="C6" s="65">
        <v>1883600</v>
      </c>
      <c r="D6" s="65">
        <v>2228523</v>
      </c>
      <c r="E6" s="65">
        <v>2489330</v>
      </c>
      <c r="F6" s="65">
        <v>2464596</v>
      </c>
      <c r="G6" s="65">
        <v>2563280</v>
      </c>
    </row>
    <row r="7" spans="2:8" x14ac:dyDescent="0.15">
      <c r="B7" s="48" t="s">
        <v>4</v>
      </c>
      <c r="C7" s="65">
        <v>377500</v>
      </c>
      <c r="D7" s="65">
        <v>435969</v>
      </c>
      <c r="E7" s="65">
        <v>420835</v>
      </c>
      <c r="F7" s="65">
        <v>443523</v>
      </c>
      <c r="G7" s="65">
        <v>505895</v>
      </c>
    </row>
    <row r="8" spans="2:8" x14ac:dyDescent="0.15">
      <c r="B8" s="101" t="s">
        <v>96</v>
      </c>
      <c r="C8" s="66">
        <f>+C7/C6</f>
        <v>0.20041410065831386</v>
      </c>
      <c r="D8" s="66">
        <f>+D7/D6</f>
        <v>0.19563136660469738</v>
      </c>
      <c r="E8" s="66">
        <f>+E7/E6</f>
        <v>0.16905552899776244</v>
      </c>
      <c r="F8" s="66">
        <f>+F7/F6</f>
        <v>0.1799576888057921</v>
      </c>
      <c r="G8" s="66">
        <f>+G7/G6</f>
        <v>0.19736236384632189</v>
      </c>
    </row>
    <row r="9" spans="2:8" x14ac:dyDescent="0.15">
      <c r="B9" s="48" t="s">
        <v>97</v>
      </c>
      <c r="C9" s="65">
        <v>90265.000000000015</v>
      </c>
      <c r="D9" s="65">
        <v>132063</v>
      </c>
      <c r="E9" s="65">
        <v>96029</v>
      </c>
      <c r="F9" s="65">
        <v>102618</v>
      </c>
      <c r="G9" s="65">
        <v>142762</v>
      </c>
    </row>
    <row r="10" spans="2:8" x14ac:dyDescent="0.15">
      <c r="B10" s="101" t="s">
        <v>98</v>
      </c>
      <c r="C10" s="66">
        <f>+C9/C6</f>
        <v>4.792153323423233E-2</v>
      </c>
      <c r="D10" s="66">
        <f>+D9/D6</f>
        <v>5.9260326234012395E-2</v>
      </c>
      <c r="E10" s="66">
        <f>+E9/E6</f>
        <v>3.8576243406860479E-2</v>
      </c>
      <c r="F10" s="66">
        <f>+F9/F6</f>
        <v>4.1636844334730722E-2</v>
      </c>
      <c r="G10" s="66">
        <f>+G9/G6</f>
        <v>5.5695046971068321E-2</v>
      </c>
    </row>
    <row r="11" spans="2:8" x14ac:dyDescent="0.15">
      <c r="B11" s="48" t="s">
        <v>41</v>
      </c>
      <c r="C11" s="65">
        <v>55879</v>
      </c>
      <c r="D11" s="65">
        <v>100565</v>
      </c>
      <c r="E11" s="65">
        <v>109001</v>
      </c>
      <c r="F11" s="65">
        <v>57651</v>
      </c>
      <c r="G11" s="65">
        <v>127453</v>
      </c>
    </row>
    <row r="12" spans="2:8" x14ac:dyDescent="0.15">
      <c r="B12" s="48" t="s">
        <v>99</v>
      </c>
      <c r="C12" s="65">
        <v>45794</v>
      </c>
      <c r="D12" s="65">
        <v>84235</v>
      </c>
      <c r="E12" s="65">
        <v>72823</v>
      </c>
      <c r="F12" s="65">
        <v>21897</v>
      </c>
      <c r="G12" s="65">
        <v>77911</v>
      </c>
    </row>
    <row r="14" spans="2:8" x14ac:dyDescent="0.15">
      <c r="C14" s="73"/>
      <c r="F14" s="73"/>
      <c r="G14" s="73" t="s">
        <v>16</v>
      </c>
    </row>
    <row r="15" spans="2:8" x14ac:dyDescent="0.15">
      <c r="B15" s="48" t="s">
        <v>105</v>
      </c>
      <c r="C15" s="65">
        <v>2848839</v>
      </c>
      <c r="D15" s="65">
        <v>3043881</v>
      </c>
      <c r="E15" s="65">
        <v>3194041</v>
      </c>
      <c r="F15" s="65">
        <v>3466518</v>
      </c>
      <c r="G15" s="65">
        <v>3292597</v>
      </c>
    </row>
    <row r="16" spans="2:8" ht="15.75" x14ac:dyDescent="0.15">
      <c r="B16" s="48" t="s">
        <v>90</v>
      </c>
      <c r="C16" s="65">
        <v>1237851</v>
      </c>
      <c r="D16" s="65">
        <v>1405591</v>
      </c>
      <c r="E16" s="65">
        <v>1535028</v>
      </c>
      <c r="F16" s="65">
        <v>1736034</v>
      </c>
      <c r="G16" s="65">
        <v>1708984</v>
      </c>
    </row>
    <row r="17" spans="2:7" x14ac:dyDescent="0.15">
      <c r="B17" s="48" t="s">
        <v>9</v>
      </c>
      <c r="C17" s="65">
        <v>973927</v>
      </c>
      <c r="D17" s="65">
        <v>935658</v>
      </c>
      <c r="E17" s="116">
        <v>950093</v>
      </c>
      <c r="F17" s="65">
        <v>949684</v>
      </c>
      <c r="G17" s="65">
        <v>842659</v>
      </c>
    </row>
    <row r="18" spans="2:7" x14ac:dyDescent="0.15">
      <c r="B18" t="s">
        <v>91</v>
      </c>
    </row>
    <row r="19" spans="2:7" x14ac:dyDescent="0.15">
      <c r="C19" s="73"/>
      <c r="F19" s="73"/>
      <c r="G19" s="73" t="s">
        <v>16</v>
      </c>
    </row>
    <row r="20" spans="2:7" x14ac:dyDescent="0.15">
      <c r="B20" s="48" t="s">
        <v>11</v>
      </c>
      <c r="C20" s="65">
        <v>211591</v>
      </c>
      <c r="D20" s="65">
        <v>138286</v>
      </c>
      <c r="E20" s="65">
        <v>145213</v>
      </c>
      <c r="F20" s="65">
        <v>185680</v>
      </c>
      <c r="G20" s="65">
        <v>255033</v>
      </c>
    </row>
    <row r="21" spans="2:7" x14ac:dyDescent="0.15">
      <c r="B21" s="48" t="s">
        <v>12</v>
      </c>
      <c r="C21" s="65">
        <v>-97872</v>
      </c>
      <c r="D21" s="65">
        <v>-57168</v>
      </c>
      <c r="E21" s="65">
        <v>-102724</v>
      </c>
      <c r="F21" s="65">
        <v>-120997</v>
      </c>
      <c r="G21" s="65">
        <v>-63198</v>
      </c>
    </row>
    <row r="22" spans="2:7" ht="15.75" customHeight="1" x14ac:dyDescent="0.15">
      <c r="B22" s="48" t="s">
        <v>57</v>
      </c>
      <c r="C22" s="8">
        <f>C20+C21</f>
        <v>113719</v>
      </c>
      <c r="D22" s="5">
        <f>D20+D21</f>
        <v>81118</v>
      </c>
      <c r="E22" s="5">
        <f>E20+E21</f>
        <v>42489</v>
      </c>
      <c r="F22" s="8">
        <f>F20+F21</f>
        <v>64683</v>
      </c>
      <c r="G22" s="8">
        <f>G20+G21</f>
        <v>191835</v>
      </c>
    </row>
    <row r="23" spans="2:7" x14ac:dyDescent="0.15">
      <c r="B23" s="48" t="s">
        <v>10</v>
      </c>
      <c r="C23" s="65">
        <v>-69403</v>
      </c>
      <c r="D23" s="65">
        <v>-101518</v>
      </c>
      <c r="E23" s="65">
        <v>-57378</v>
      </c>
      <c r="F23" s="65">
        <v>-70370</v>
      </c>
      <c r="G23" s="65">
        <v>-188520</v>
      </c>
    </row>
    <row r="24" spans="2:7" x14ac:dyDescent="0.15">
      <c r="B24" s="48" t="s">
        <v>13</v>
      </c>
      <c r="C24" s="65">
        <v>236354</v>
      </c>
      <c r="D24" s="65">
        <v>230355</v>
      </c>
      <c r="E24" s="65">
        <v>223995</v>
      </c>
      <c r="F24" s="65">
        <v>235887</v>
      </c>
      <c r="G24" s="65">
        <v>237295</v>
      </c>
    </row>
    <row r="25" spans="2:7" x14ac:dyDescent="0.15">
      <c r="B25" s="102" t="s">
        <v>58</v>
      </c>
    </row>
    <row r="26" spans="2:7" x14ac:dyDescent="0.15">
      <c r="C26" s="73"/>
      <c r="F26" s="73"/>
      <c r="G26" s="73" t="s">
        <v>17</v>
      </c>
    </row>
    <row r="27" spans="2:7" x14ac:dyDescent="0.15">
      <c r="B27" s="48" t="s">
        <v>104</v>
      </c>
      <c r="C27" s="48">
        <v>773.44</v>
      </c>
      <c r="D27" s="48">
        <v>878.1</v>
      </c>
      <c r="E27" s="48">
        <v>958.78</v>
      </c>
      <c r="F27" s="117">
        <v>1083.9100000000001</v>
      </c>
      <c r="G27" s="117">
        <v>1092.9000000000001</v>
      </c>
    </row>
    <row r="28" spans="2:7" x14ac:dyDescent="0.15">
      <c r="B28" s="48" t="s">
        <v>100</v>
      </c>
      <c r="C28" s="48">
        <v>28.61</v>
      </c>
      <c r="D28" s="48">
        <v>52.63</v>
      </c>
      <c r="E28" s="48">
        <v>45.49</v>
      </c>
      <c r="F28" s="48">
        <v>13.67</v>
      </c>
      <c r="G28" s="48">
        <v>48.93</v>
      </c>
    </row>
    <row r="29" spans="2:7" x14ac:dyDescent="0.15">
      <c r="B29" s="48" t="s">
        <v>59</v>
      </c>
      <c r="C29" s="67">
        <v>9</v>
      </c>
      <c r="D29" s="67">
        <v>16</v>
      </c>
      <c r="E29" s="67">
        <v>18</v>
      </c>
      <c r="F29" s="67">
        <v>18</v>
      </c>
      <c r="G29" s="67">
        <v>18</v>
      </c>
    </row>
    <row r="30" spans="2:7" x14ac:dyDescent="0.15">
      <c r="B30" s="103"/>
    </row>
    <row r="32" spans="2:7" ht="15.75" customHeight="1" x14ac:dyDescent="0.15">
      <c r="B32" s="48" t="s">
        <v>60</v>
      </c>
      <c r="C32" s="66">
        <v>3.9E-2</v>
      </c>
      <c r="D32" s="66">
        <v>6.4000000000000001E-2</v>
      </c>
      <c r="E32" s="66">
        <v>0.05</v>
      </c>
      <c r="F32" s="66">
        <v>1.2999999999999999E-2</v>
      </c>
      <c r="G32" s="66">
        <v>4.4999999999999998E-2</v>
      </c>
    </row>
    <row r="33" spans="2:7" ht="15.75" x14ac:dyDescent="0.15">
      <c r="B33" s="48" t="s">
        <v>61</v>
      </c>
      <c r="C33" s="66">
        <v>3.2000000000000001E-2</v>
      </c>
      <c r="D33" s="66">
        <v>4.4999999999999998E-2</v>
      </c>
      <c r="E33" s="66">
        <v>3.1E-2</v>
      </c>
      <c r="F33" s="119" t="s">
        <v>116</v>
      </c>
      <c r="G33" s="119" t="s">
        <v>116</v>
      </c>
    </row>
    <row r="34" spans="2:7" ht="15.75" x14ac:dyDescent="0.15">
      <c r="B34" s="48" t="s">
        <v>108</v>
      </c>
      <c r="C34" s="119" t="s">
        <v>116</v>
      </c>
      <c r="D34" s="119" t="s">
        <v>116</v>
      </c>
      <c r="E34" s="119">
        <v>2.7E-2</v>
      </c>
      <c r="F34" s="119">
        <v>2.8000000000000001E-2</v>
      </c>
      <c r="G34" s="119">
        <v>4.3999999999999997E-2</v>
      </c>
    </row>
    <row r="35" spans="2:7" ht="15.75" customHeight="1" x14ac:dyDescent="0.15">
      <c r="B35" s="48" t="s">
        <v>109</v>
      </c>
      <c r="C35" s="66">
        <v>0.435</v>
      </c>
      <c r="D35" s="66">
        <v>0.46200000000000002</v>
      </c>
      <c r="E35" s="66">
        <v>0.48099999999999998</v>
      </c>
      <c r="F35" s="66">
        <v>0.501</v>
      </c>
      <c r="G35" s="66">
        <v>0.501</v>
      </c>
    </row>
    <row r="36" spans="2:7" ht="15.75" customHeight="1" x14ac:dyDescent="0.15">
      <c r="B36" s="48" t="s">
        <v>110</v>
      </c>
      <c r="C36" s="67">
        <v>0.67</v>
      </c>
      <c r="D36" s="67">
        <v>0.76</v>
      </c>
      <c r="E36" s="67">
        <v>0.8</v>
      </c>
      <c r="F36" s="67">
        <v>0.74</v>
      </c>
      <c r="G36" s="67">
        <v>0.76</v>
      </c>
    </row>
    <row r="37" spans="2:7" ht="15.75" x14ac:dyDescent="0.15">
      <c r="B37" s="48" t="s">
        <v>111</v>
      </c>
      <c r="C37" s="67">
        <v>0.79</v>
      </c>
      <c r="D37" s="67">
        <v>0.67</v>
      </c>
      <c r="E37" s="67">
        <v>0.62</v>
      </c>
      <c r="F37" s="67">
        <v>0.55000000000000004</v>
      </c>
      <c r="G37" s="67">
        <v>0.49</v>
      </c>
    </row>
    <row r="38" spans="2:7" x14ac:dyDescent="0.15">
      <c r="B38" s="80" t="s">
        <v>106</v>
      </c>
      <c r="C38" s="80"/>
      <c r="D38" s="80"/>
      <c r="E38" s="80"/>
    </row>
    <row r="39" spans="2:7" x14ac:dyDescent="0.15">
      <c r="B39" s="80" t="s">
        <v>107</v>
      </c>
      <c r="C39" s="80"/>
    </row>
    <row r="40" spans="2:7" x14ac:dyDescent="0.15">
      <c r="B40" s="80" t="s">
        <v>115</v>
      </c>
      <c r="C40" s="80"/>
      <c r="D40" s="118"/>
      <c r="E40" s="118"/>
      <c r="F40" s="118"/>
      <c r="G40" s="118"/>
    </row>
    <row r="41" spans="2:7" x14ac:dyDescent="0.15">
      <c r="B41" s="80" t="s">
        <v>112</v>
      </c>
      <c r="C41" s="80"/>
      <c r="D41" s="80"/>
      <c r="E41" s="80"/>
    </row>
    <row r="42" spans="2:7" x14ac:dyDescent="0.15">
      <c r="B42" s="80" t="s">
        <v>113</v>
      </c>
      <c r="C42" s="80"/>
      <c r="D42" s="118"/>
      <c r="E42" s="118"/>
      <c r="F42" s="118"/>
      <c r="G42" s="118"/>
    </row>
    <row r="43" spans="2:7" x14ac:dyDescent="0.15">
      <c r="B43" s="80" t="s">
        <v>114</v>
      </c>
      <c r="C43" s="80"/>
      <c r="D43" s="80"/>
      <c r="E43" s="80"/>
    </row>
    <row r="44" spans="2:7" x14ac:dyDescent="0.15">
      <c r="C44" s="73"/>
      <c r="D44" s="73"/>
      <c r="F44" s="73"/>
      <c r="G44" s="73" t="s">
        <v>25</v>
      </c>
    </row>
    <row r="45" spans="2:7" x14ac:dyDescent="0.15">
      <c r="B45" s="104" t="s">
        <v>42</v>
      </c>
      <c r="C45" s="48"/>
      <c r="D45" s="48"/>
      <c r="E45" s="48"/>
      <c r="F45" s="48"/>
      <c r="G45" s="48"/>
    </row>
    <row r="46" spans="2:7" x14ac:dyDescent="0.15">
      <c r="B46" s="53" t="s">
        <v>19</v>
      </c>
      <c r="C46" s="81"/>
      <c r="D46" s="91"/>
      <c r="E46" s="91"/>
      <c r="F46" s="81"/>
      <c r="G46" s="81"/>
    </row>
    <row r="47" spans="2:7" x14ac:dyDescent="0.15">
      <c r="B47" s="105" t="s">
        <v>101</v>
      </c>
      <c r="C47" s="82">
        <v>719239</v>
      </c>
      <c r="D47" s="92">
        <v>836182</v>
      </c>
      <c r="E47" s="92">
        <v>999199</v>
      </c>
      <c r="F47" s="82">
        <v>974790</v>
      </c>
      <c r="G47" s="82">
        <v>1011099</v>
      </c>
    </row>
    <row r="48" spans="2:7" x14ac:dyDescent="0.15">
      <c r="B48" s="106" t="s">
        <v>102</v>
      </c>
      <c r="C48" s="83">
        <v>36565</v>
      </c>
      <c r="D48" s="93">
        <v>42191</v>
      </c>
      <c r="E48" s="93">
        <v>51246</v>
      </c>
      <c r="F48" s="83">
        <v>54730</v>
      </c>
      <c r="G48" s="83">
        <v>64182</v>
      </c>
    </row>
    <row r="49" spans="2:7" x14ac:dyDescent="0.15">
      <c r="B49" s="53" t="s">
        <v>81</v>
      </c>
      <c r="C49" s="81"/>
      <c r="D49" s="91"/>
      <c r="E49" s="91"/>
      <c r="F49" s="81"/>
      <c r="G49" s="81"/>
    </row>
    <row r="50" spans="2:7" x14ac:dyDescent="0.15">
      <c r="B50" s="105" t="s">
        <v>101</v>
      </c>
      <c r="C50" s="82">
        <v>720418</v>
      </c>
      <c r="D50" s="92">
        <v>910000</v>
      </c>
      <c r="E50" s="92">
        <v>909416</v>
      </c>
      <c r="F50" s="82">
        <v>886079</v>
      </c>
      <c r="G50" s="82">
        <v>944854</v>
      </c>
    </row>
    <row r="51" spans="2:7" x14ac:dyDescent="0.15">
      <c r="B51" s="106" t="s">
        <v>102</v>
      </c>
      <c r="C51" s="83">
        <v>66963</v>
      </c>
      <c r="D51" s="93">
        <v>90961</v>
      </c>
      <c r="E51" s="93">
        <v>30368</v>
      </c>
      <c r="F51" s="83">
        <v>36682</v>
      </c>
      <c r="G51" s="83">
        <v>60007</v>
      </c>
    </row>
    <row r="52" spans="2:7" x14ac:dyDescent="0.15">
      <c r="B52" s="53" t="s">
        <v>21</v>
      </c>
      <c r="C52" s="81"/>
      <c r="D52" s="91"/>
      <c r="E52" s="91"/>
      <c r="F52" s="81"/>
      <c r="G52" s="81"/>
    </row>
    <row r="53" spans="2:7" x14ac:dyDescent="0.15">
      <c r="B53" s="105" t="s">
        <v>101</v>
      </c>
      <c r="C53" s="82">
        <v>182884</v>
      </c>
      <c r="D53" s="92">
        <v>215215</v>
      </c>
      <c r="E53" s="92">
        <v>281717</v>
      </c>
      <c r="F53" s="82">
        <v>290478</v>
      </c>
      <c r="G53" s="82">
        <v>299963</v>
      </c>
    </row>
    <row r="54" spans="2:7" x14ac:dyDescent="0.15">
      <c r="B54" s="106" t="s">
        <v>102</v>
      </c>
      <c r="C54" s="82">
        <v>-7476.0000000000009</v>
      </c>
      <c r="D54" s="92">
        <v>1581</v>
      </c>
      <c r="E54" s="92">
        <v>15928</v>
      </c>
      <c r="F54" s="82">
        <v>13193</v>
      </c>
      <c r="G54" s="82">
        <v>22515</v>
      </c>
    </row>
    <row r="55" spans="2:7" x14ac:dyDescent="0.15">
      <c r="B55" s="53" t="s">
        <v>22</v>
      </c>
      <c r="C55" s="81"/>
      <c r="D55" s="91"/>
      <c r="E55" s="91"/>
      <c r="F55" s="81"/>
      <c r="G55" s="81"/>
    </row>
    <row r="56" spans="2:7" x14ac:dyDescent="0.15">
      <c r="B56" s="105" t="s">
        <v>101</v>
      </c>
      <c r="C56" s="82">
        <v>193524</v>
      </c>
      <c r="D56" s="92">
        <v>199285</v>
      </c>
      <c r="E56" s="92">
        <v>228814</v>
      </c>
      <c r="F56" s="82">
        <v>244086</v>
      </c>
      <c r="G56" s="82">
        <v>236524</v>
      </c>
    </row>
    <row r="57" spans="2:7" ht="12.75" customHeight="1" x14ac:dyDescent="0.15">
      <c r="B57" s="106" t="s">
        <v>102</v>
      </c>
      <c r="C57" s="83">
        <v>14532</v>
      </c>
      <c r="D57" s="93">
        <v>16549</v>
      </c>
      <c r="E57" s="93">
        <v>19720</v>
      </c>
      <c r="F57" s="83">
        <v>23220</v>
      </c>
      <c r="G57" s="83">
        <v>25915</v>
      </c>
    </row>
    <row r="58" spans="2:7" hidden="1" x14ac:dyDescent="0.15">
      <c r="B58" s="53" t="s">
        <v>23</v>
      </c>
      <c r="C58" s="81"/>
      <c r="D58" s="91"/>
      <c r="E58" s="91"/>
      <c r="F58" s="81"/>
      <c r="G58" s="81"/>
    </row>
    <row r="59" spans="2:7" hidden="1" x14ac:dyDescent="0.15">
      <c r="B59" s="107" t="s">
        <v>101</v>
      </c>
      <c r="C59" s="84"/>
      <c r="D59" s="94"/>
      <c r="E59" s="94"/>
      <c r="F59" s="84"/>
      <c r="G59" s="84"/>
    </row>
    <row r="60" spans="2:7" hidden="1" x14ac:dyDescent="0.15">
      <c r="B60" s="108" t="s">
        <v>102</v>
      </c>
      <c r="C60" s="85"/>
      <c r="D60" s="95"/>
      <c r="E60" s="95"/>
      <c r="F60" s="85"/>
      <c r="G60" s="85"/>
    </row>
    <row r="61" spans="2:7" x14ac:dyDescent="0.15">
      <c r="B61" s="53" t="s">
        <v>53</v>
      </c>
      <c r="C61" s="81"/>
      <c r="D61" s="91"/>
      <c r="E61" s="91"/>
      <c r="F61" s="81"/>
      <c r="G61" s="81"/>
    </row>
    <row r="62" spans="2:7" x14ac:dyDescent="0.15">
      <c r="B62" s="105" t="s">
        <v>101</v>
      </c>
      <c r="C62" s="82">
        <v>52965.000000000007</v>
      </c>
      <c r="D62" s="92">
        <v>51954</v>
      </c>
      <c r="E62" s="92">
        <v>53763</v>
      </c>
      <c r="F62" s="82">
        <v>52234</v>
      </c>
      <c r="G62" s="82">
        <v>53163</v>
      </c>
    </row>
    <row r="63" spans="2:7" x14ac:dyDescent="0.15">
      <c r="B63" s="106" t="s">
        <v>102</v>
      </c>
      <c r="C63" s="83">
        <v>1295</v>
      </c>
      <c r="D63" s="93">
        <v>1373</v>
      </c>
      <c r="E63" s="93">
        <v>189</v>
      </c>
      <c r="F63" s="85">
        <v>-1343</v>
      </c>
      <c r="G63" s="85">
        <v>-774</v>
      </c>
    </row>
    <row r="64" spans="2:7" x14ac:dyDescent="0.15">
      <c r="B64" s="53" t="s">
        <v>54</v>
      </c>
      <c r="C64" s="81"/>
      <c r="D64" s="91"/>
      <c r="E64" s="91"/>
      <c r="F64" s="81"/>
      <c r="G64" s="81"/>
    </row>
    <row r="65" spans="2:7" x14ac:dyDescent="0.15">
      <c r="B65" s="105" t="s">
        <v>101</v>
      </c>
      <c r="C65" s="82">
        <v>14569.999999999998</v>
      </c>
      <c r="D65" s="92">
        <v>15887</v>
      </c>
      <c r="E65" s="92">
        <v>16421</v>
      </c>
      <c r="F65" s="82">
        <v>16929</v>
      </c>
      <c r="G65" s="82">
        <v>17677</v>
      </c>
    </row>
    <row r="66" spans="2:7" x14ac:dyDescent="0.15">
      <c r="B66" s="106" t="s">
        <v>102</v>
      </c>
      <c r="C66" s="83">
        <v>2939</v>
      </c>
      <c r="D66" s="93">
        <v>3018</v>
      </c>
      <c r="E66" s="93">
        <v>2505</v>
      </c>
      <c r="F66" s="83">
        <v>3295</v>
      </c>
      <c r="G66" s="83">
        <v>2440</v>
      </c>
    </row>
    <row r="67" spans="2:7" x14ac:dyDescent="0.15">
      <c r="B67" s="53" t="s">
        <v>56</v>
      </c>
      <c r="C67" s="86"/>
      <c r="D67" s="96"/>
      <c r="E67" s="96"/>
      <c r="F67" s="86"/>
      <c r="G67" s="86"/>
    </row>
    <row r="68" spans="2:7" x14ac:dyDescent="0.15">
      <c r="B68" s="106" t="s">
        <v>102</v>
      </c>
      <c r="C68" s="83">
        <v>-24553</v>
      </c>
      <c r="D68" s="93">
        <v>-23610</v>
      </c>
      <c r="E68" s="93">
        <v>-23927</v>
      </c>
      <c r="F68" s="83">
        <v>-27159</v>
      </c>
      <c r="G68" s="83">
        <v>-31523</v>
      </c>
    </row>
    <row r="69" spans="2:7" x14ac:dyDescent="0.15">
      <c r="B69" s="53" t="s">
        <v>24</v>
      </c>
      <c r="C69" s="87"/>
      <c r="D69" s="97"/>
      <c r="E69" s="97"/>
      <c r="F69" s="87"/>
      <c r="G69" s="87"/>
    </row>
    <row r="70" spans="2:7" x14ac:dyDescent="0.15">
      <c r="B70" s="107" t="s">
        <v>101</v>
      </c>
      <c r="C70" s="87">
        <f>+C47+C50+C53+C56+C62+C65</f>
        <v>1883600</v>
      </c>
      <c r="D70" s="97">
        <f>+D47+D50+D53+D56+D62+D65</f>
        <v>2228523</v>
      </c>
      <c r="E70" s="97">
        <f>+E47+E50+E53+E56+E62+E65</f>
        <v>2489330</v>
      </c>
      <c r="F70" s="87">
        <f>+F47+F50+F53+F56+F62+F65</f>
        <v>2464596</v>
      </c>
      <c r="G70" s="87">
        <f>+G47+G50+G53+G56+G62+G65</f>
        <v>2563280</v>
      </c>
    </row>
    <row r="71" spans="2:7" x14ac:dyDescent="0.15">
      <c r="B71" s="108" t="s">
        <v>102</v>
      </c>
      <c r="C71" s="88">
        <f>+C48+C51+C54+C57+C63+C66+C68</f>
        <v>90265</v>
      </c>
      <c r="D71" s="98">
        <f>+D48+D51+D54+D57+D63+D66+D68</f>
        <v>132063</v>
      </c>
      <c r="E71" s="98">
        <f>+E48+E51+E54+E57+E63+E66+E68</f>
        <v>96029</v>
      </c>
      <c r="F71" s="88">
        <f>+F48+F51+F54+F57+F63+F66+F68</f>
        <v>102618</v>
      </c>
      <c r="G71" s="88">
        <f>+G48+G51+G54+G57+G63+G66+G68</f>
        <v>142762</v>
      </c>
    </row>
    <row r="73" spans="2:7" hidden="1" x14ac:dyDescent="0.15">
      <c r="B73" s="104" t="s">
        <v>43</v>
      </c>
    </row>
    <row r="74" spans="2:7" ht="0.75" hidden="1" customHeight="1" x14ac:dyDescent="0.15">
      <c r="B74" s="109" t="s">
        <v>28</v>
      </c>
    </row>
    <row r="75" spans="2:7" hidden="1" x14ac:dyDescent="0.15">
      <c r="B75" s="107" t="s">
        <v>40</v>
      </c>
    </row>
    <row r="76" spans="2:7" hidden="1" x14ac:dyDescent="0.15">
      <c r="B76" s="108" t="s">
        <v>41</v>
      </c>
    </row>
    <row r="77" spans="2:7" hidden="1" x14ac:dyDescent="0.15">
      <c r="B77" s="109" t="s">
        <v>30</v>
      </c>
    </row>
    <row r="78" spans="2:7" hidden="1" x14ac:dyDescent="0.15">
      <c r="B78" s="107" t="s">
        <v>40</v>
      </c>
    </row>
    <row r="79" spans="2:7" hidden="1" x14ac:dyDescent="0.15">
      <c r="B79" s="108" t="s">
        <v>41</v>
      </c>
    </row>
    <row r="80" spans="2:7" hidden="1" x14ac:dyDescent="0.15">
      <c r="B80" s="109" t="s">
        <v>45</v>
      </c>
    </row>
    <row r="81" spans="2:7" hidden="1" x14ac:dyDescent="0.15">
      <c r="B81" s="107" t="s">
        <v>40</v>
      </c>
    </row>
    <row r="82" spans="2:7" hidden="1" x14ac:dyDescent="0.15">
      <c r="B82" s="108" t="s">
        <v>41</v>
      </c>
    </row>
    <row r="83" spans="2:7" hidden="1" x14ac:dyDescent="0.15">
      <c r="B83" s="109" t="s">
        <v>29</v>
      </c>
    </row>
    <row r="84" spans="2:7" hidden="1" x14ac:dyDescent="0.15">
      <c r="B84" s="107" t="s">
        <v>40</v>
      </c>
    </row>
    <row r="85" spans="2:7" hidden="1" x14ac:dyDescent="0.15">
      <c r="B85" s="108" t="s">
        <v>41</v>
      </c>
    </row>
    <row r="86" spans="2:7" hidden="1" x14ac:dyDescent="0.15">
      <c r="B86" s="53" t="s">
        <v>27</v>
      </c>
    </row>
    <row r="87" spans="2:7" hidden="1" x14ac:dyDescent="0.15">
      <c r="B87" s="107" t="s">
        <v>40</v>
      </c>
    </row>
    <row r="88" spans="2:7" hidden="1" x14ac:dyDescent="0.15">
      <c r="B88" s="108" t="s">
        <v>41</v>
      </c>
    </row>
    <row r="89" spans="2:7" ht="14.25" hidden="1" customHeight="1" x14ac:dyDescent="0.15">
      <c r="B89" s="109" t="s">
        <v>24</v>
      </c>
    </row>
    <row r="90" spans="2:7" ht="14.25" hidden="1" customHeight="1" x14ac:dyDescent="0.15">
      <c r="B90" s="107" t="s">
        <v>40</v>
      </c>
    </row>
    <row r="91" spans="2:7" hidden="1" x14ac:dyDescent="0.15">
      <c r="B91" s="108" t="s">
        <v>41</v>
      </c>
    </row>
    <row r="92" spans="2:7" x14ac:dyDescent="0.15">
      <c r="C92" s="73"/>
      <c r="D92" s="73"/>
      <c r="F92" s="73"/>
      <c r="G92" s="73" t="s">
        <v>6</v>
      </c>
    </row>
    <row r="93" spans="2:7" x14ac:dyDescent="0.15">
      <c r="B93" s="48" t="s">
        <v>93</v>
      </c>
      <c r="C93" s="89">
        <v>1332</v>
      </c>
      <c r="D93" s="99">
        <v>1068</v>
      </c>
      <c r="E93" s="99">
        <v>1152</v>
      </c>
      <c r="F93" s="89">
        <v>1506</v>
      </c>
      <c r="G93" s="89">
        <v>2187</v>
      </c>
    </row>
    <row r="94" spans="2:7" x14ac:dyDescent="0.15">
      <c r="B94" s="48" t="s">
        <v>94</v>
      </c>
      <c r="C94" s="89">
        <v>1191</v>
      </c>
      <c r="D94" s="99">
        <v>1235</v>
      </c>
      <c r="E94" s="99">
        <v>1292</v>
      </c>
      <c r="F94" s="89">
        <v>1321</v>
      </c>
      <c r="G94" s="89">
        <v>1321</v>
      </c>
    </row>
    <row r="95" spans="2:7" x14ac:dyDescent="0.15">
      <c r="B95" s="48" t="s">
        <v>79</v>
      </c>
      <c r="C95" s="90">
        <v>628</v>
      </c>
      <c r="D95" s="100">
        <v>621</v>
      </c>
      <c r="E95" s="100">
        <v>689</v>
      </c>
      <c r="F95" s="90">
        <v>705</v>
      </c>
      <c r="G95" s="90">
        <v>744</v>
      </c>
    </row>
    <row r="96" spans="2:7" x14ac:dyDescent="0.15">
      <c r="B96" s="101" t="s">
        <v>103</v>
      </c>
      <c r="C96" s="66">
        <v>3.3000000000000002E-2</v>
      </c>
      <c r="D96" s="66">
        <v>2.8000000000000001E-2</v>
      </c>
      <c r="E96" s="115">
        <v>2.8000000000000001E-2</v>
      </c>
      <c r="F96" s="66">
        <v>2.9000000000000001E-2</v>
      </c>
      <c r="G96" s="66">
        <v>2.9000000000000001E-2</v>
      </c>
    </row>
    <row r="97" spans="2:7" x14ac:dyDescent="0.15">
      <c r="C97" s="73"/>
      <c r="D97" s="73"/>
      <c r="F97" s="73"/>
      <c r="G97" s="73" t="s">
        <v>38</v>
      </c>
    </row>
    <row r="98" spans="2:7" x14ac:dyDescent="0.15">
      <c r="B98" s="104" t="s">
        <v>33</v>
      </c>
      <c r="C98" s="75"/>
      <c r="D98" s="75"/>
      <c r="E98" s="75"/>
      <c r="F98" s="75"/>
      <c r="G98" s="75"/>
    </row>
    <row r="99" spans="2:7" x14ac:dyDescent="0.15">
      <c r="B99" s="110" t="s">
        <v>34</v>
      </c>
      <c r="C99" s="76">
        <v>7420</v>
      </c>
      <c r="D99" s="51">
        <v>7175</v>
      </c>
      <c r="E99" s="51">
        <v>6992</v>
      </c>
      <c r="F99" s="76">
        <v>6995</v>
      </c>
      <c r="G99" s="65">
        <v>7010</v>
      </c>
    </row>
    <row r="100" spans="2:7" x14ac:dyDescent="0.15">
      <c r="B100" s="111" t="s">
        <v>49</v>
      </c>
      <c r="C100" s="74">
        <v>10246</v>
      </c>
      <c r="D100" s="112">
        <v>10413</v>
      </c>
      <c r="E100" s="112">
        <v>10420</v>
      </c>
      <c r="F100" s="74">
        <v>10432</v>
      </c>
      <c r="G100" s="65">
        <v>10452</v>
      </c>
    </row>
    <row r="101" spans="2:7" x14ac:dyDescent="0.15">
      <c r="B101" s="110" t="s">
        <v>50</v>
      </c>
      <c r="C101" s="74">
        <v>28601</v>
      </c>
      <c r="D101" s="112">
        <v>31254</v>
      </c>
      <c r="E101" s="112">
        <v>31270</v>
      </c>
      <c r="F101" s="74">
        <v>30713</v>
      </c>
      <c r="G101" s="65">
        <v>30452</v>
      </c>
    </row>
    <row r="102" spans="2:7" x14ac:dyDescent="0.15">
      <c r="B102" s="111" t="s">
        <v>37</v>
      </c>
      <c r="C102" s="8">
        <f>SUM(C99:C101)</f>
        <v>46267</v>
      </c>
      <c r="D102" s="5">
        <f>SUM(D99:D101)</f>
        <v>48842</v>
      </c>
      <c r="E102" s="5">
        <f>SUM(E99:E101)</f>
        <v>48682</v>
      </c>
      <c r="F102" s="8">
        <f>SUM(F99:F101)</f>
        <v>48140</v>
      </c>
      <c r="G102" s="8">
        <f>SUM(G99:G101)</f>
        <v>47914</v>
      </c>
    </row>
    <row r="103" spans="2:7" x14ac:dyDescent="0.15">
      <c r="C103" s="73"/>
      <c r="D103" s="73"/>
      <c r="F103" s="73"/>
      <c r="G103" s="73" t="s">
        <v>39</v>
      </c>
    </row>
    <row r="104" spans="2:7" x14ac:dyDescent="0.15">
      <c r="B104" s="104" t="s">
        <v>46</v>
      </c>
      <c r="C104" s="75"/>
      <c r="D104" s="75"/>
      <c r="E104" s="75"/>
      <c r="F104" s="75"/>
      <c r="G104" s="75"/>
    </row>
    <row r="105" spans="2:7" x14ac:dyDescent="0.15">
      <c r="B105" s="111" t="s">
        <v>35</v>
      </c>
      <c r="C105" s="77">
        <v>103</v>
      </c>
      <c r="D105" s="113">
        <v>106</v>
      </c>
      <c r="E105" s="113">
        <v>114</v>
      </c>
      <c r="F105" s="77">
        <v>112</v>
      </c>
      <c r="G105" s="77">
        <v>113</v>
      </c>
    </row>
    <row r="106" spans="2:7" x14ac:dyDescent="0.15">
      <c r="B106" s="111" t="s">
        <v>36</v>
      </c>
      <c r="C106" s="77">
        <v>180</v>
      </c>
      <c r="D106" s="113">
        <v>184</v>
      </c>
      <c r="E106" s="113">
        <v>196</v>
      </c>
      <c r="F106" s="77">
        <v>194</v>
      </c>
      <c r="G106" s="77">
        <v>195</v>
      </c>
    </row>
    <row r="107" spans="2:7" x14ac:dyDescent="0.15">
      <c r="B107" s="111" t="s">
        <v>37</v>
      </c>
      <c r="C107" s="8">
        <f>SUM(C105:C106)</f>
        <v>283</v>
      </c>
      <c r="D107" s="8">
        <f>SUM(D105:D106)</f>
        <v>290</v>
      </c>
      <c r="E107" s="8">
        <f>SUM(E105:E106)</f>
        <v>310</v>
      </c>
      <c r="F107" s="8">
        <f>SUM(F105:F106)</f>
        <v>306</v>
      </c>
      <c r="G107" s="8">
        <f>SUM(G105:G106)</f>
        <v>308</v>
      </c>
    </row>
  </sheetData>
  <phoneticPr fontId="2"/>
  <pageMargins left="0.7" right="0.7" top="0.75" bottom="0.75" header="0.3" footer="0.3"/>
  <pageSetup paperSize="9" scale="74" orientation="portrait" r:id="rId1"/>
  <rowBreaks count="1" manualBreakCount="1"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18"/>
  <sheetViews>
    <sheetView view="pageBreakPreview" zoomScale="85" zoomScaleNormal="100" zoomScaleSheetLayoutView="85" workbookViewId="0">
      <pane xSplit="2" ySplit="4" topLeftCell="D7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RowHeight="13.5" x14ac:dyDescent="0.15"/>
  <cols>
    <col min="1" max="1" width="1.875" customWidth="1"/>
    <col min="2" max="2" width="43" customWidth="1"/>
    <col min="3" max="11" width="11.75" customWidth="1"/>
    <col min="12" max="14" width="11.625" customWidth="1"/>
  </cols>
  <sheetData>
    <row r="1" spans="2:14" x14ac:dyDescent="0.15">
      <c r="B1" s="2" t="s">
        <v>7</v>
      </c>
    </row>
    <row r="2" spans="2:14" x14ac:dyDescent="0.15">
      <c r="B2" s="2" t="s">
        <v>31</v>
      </c>
    </row>
    <row r="3" spans="2:14" x14ac:dyDescent="0.15">
      <c r="B3" t="s">
        <v>92</v>
      </c>
      <c r="C3" s="21">
        <v>39873</v>
      </c>
      <c r="D3" s="21">
        <v>40238</v>
      </c>
      <c r="E3" s="21">
        <v>40603</v>
      </c>
      <c r="F3" s="21">
        <v>40969</v>
      </c>
      <c r="G3" s="21">
        <v>41334</v>
      </c>
      <c r="H3" s="21">
        <v>41699</v>
      </c>
      <c r="I3" s="21">
        <v>42064</v>
      </c>
      <c r="J3" s="21">
        <v>42430</v>
      </c>
      <c r="K3" s="21">
        <v>42795</v>
      </c>
      <c r="L3" s="61">
        <v>43160</v>
      </c>
      <c r="M3" s="61">
        <v>43525</v>
      </c>
      <c r="N3" s="61">
        <v>43891</v>
      </c>
    </row>
    <row r="4" spans="2:14" x14ac:dyDescent="0.15">
      <c r="B4" s="2"/>
      <c r="C4" s="1" t="s">
        <v>47</v>
      </c>
      <c r="D4" s="1" t="s">
        <v>51</v>
      </c>
      <c r="E4" s="1" t="s">
        <v>52</v>
      </c>
      <c r="F4" s="1" t="s">
        <v>69</v>
      </c>
      <c r="G4" s="1" t="s">
        <v>70</v>
      </c>
      <c r="H4" s="47" t="s">
        <v>71</v>
      </c>
      <c r="I4" s="47" t="s">
        <v>72</v>
      </c>
      <c r="J4" s="47" t="s">
        <v>73</v>
      </c>
      <c r="K4" s="47" t="s">
        <v>76</v>
      </c>
      <c r="L4" s="62" t="s">
        <v>82</v>
      </c>
      <c r="M4" s="62" t="s">
        <v>86</v>
      </c>
      <c r="N4" s="72" t="s">
        <v>89</v>
      </c>
    </row>
    <row r="5" spans="2:14" x14ac:dyDescent="0.15">
      <c r="B5" s="2"/>
      <c r="C5" s="3"/>
      <c r="D5" s="3"/>
      <c r="E5" s="3"/>
      <c r="F5" s="3"/>
      <c r="G5" s="3"/>
      <c r="H5" s="3"/>
      <c r="I5" s="3"/>
      <c r="J5" s="3"/>
      <c r="L5" s="3"/>
      <c r="M5" s="3"/>
      <c r="N5" s="3" t="s">
        <v>16</v>
      </c>
    </row>
    <row r="6" spans="2:14" x14ac:dyDescent="0.15">
      <c r="B6" s="4" t="s">
        <v>1</v>
      </c>
      <c r="C6" s="5">
        <v>1471561</v>
      </c>
      <c r="D6" s="5">
        <v>1359631</v>
      </c>
      <c r="E6" s="5">
        <v>1539693</v>
      </c>
      <c r="F6" s="5">
        <v>1588604</v>
      </c>
      <c r="G6" s="5">
        <v>1592279</v>
      </c>
      <c r="H6" s="5">
        <v>1837778</v>
      </c>
      <c r="I6" s="5">
        <v>2010734</v>
      </c>
      <c r="J6" s="5">
        <v>2104430</v>
      </c>
      <c r="K6" s="5">
        <v>2026470</v>
      </c>
      <c r="L6" s="65">
        <v>2204858</v>
      </c>
      <c r="M6" s="65">
        <v>2388848</v>
      </c>
      <c r="N6" s="65">
        <v>2214633</v>
      </c>
    </row>
    <row r="7" spans="2:14" x14ac:dyDescent="0.15">
      <c r="B7" s="4" t="s">
        <v>4</v>
      </c>
      <c r="C7" s="5">
        <v>263505</v>
      </c>
      <c r="D7" s="5">
        <v>244640</v>
      </c>
      <c r="E7" s="5">
        <v>310911</v>
      </c>
      <c r="F7" s="5">
        <v>327490</v>
      </c>
      <c r="G7" s="5">
        <v>311630</v>
      </c>
      <c r="H7" s="5">
        <v>352607</v>
      </c>
      <c r="I7" s="5">
        <v>399265</v>
      </c>
      <c r="J7" s="5">
        <v>441874</v>
      </c>
      <c r="K7" s="5">
        <v>429998</v>
      </c>
      <c r="L7" s="65">
        <v>456841</v>
      </c>
      <c r="M7" s="65">
        <v>453362</v>
      </c>
      <c r="N7" s="65">
        <v>438357</v>
      </c>
    </row>
    <row r="8" spans="2:14" x14ac:dyDescent="0.15">
      <c r="B8" s="6" t="s">
        <v>5</v>
      </c>
      <c r="C8" s="7">
        <f t="shared" ref="C8:L8" si="0">C7/C6</f>
        <v>0.17906495211547466</v>
      </c>
      <c r="D8" s="7">
        <f t="shared" si="0"/>
        <v>0.1799311725019509</v>
      </c>
      <c r="E8" s="7">
        <f t="shared" si="0"/>
        <v>0.20193051471949278</v>
      </c>
      <c r="F8" s="7">
        <f t="shared" si="0"/>
        <v>0.20614955017109363</v>
      </c>
      <c r="G8" s="7">
        <f t="shared" si="0"/>
        <v>0.19571318845503835</v>
      </c>
      <c r="H8" s="7">
        <f t="shared" si="0"/>
        <v>0.19186593810569066</v>
      </c>
      <c r="I8" s="7">
        <f t="shared" si="0"/>
        <v>0.19856679202719008</v>
      </c>
      <c r="J8" s="7">
        <f t="shared" si="0"/>
        <v>0.20997324691246561</v>
      </c>
      <c r="K8" s="7">
        <f t="shared" si="0"/>
        <v>0.2121906566591166</v>
      </c>
      <c r="L8" s="66">
        <f t="shared" si="0"/>
        <v>0.20719747031328095</v>
      </c>
      <c r="M8" s="66">
        <f>M7/M6</f>
        <v>0.18978269023395378</v>
      </c>
      <c r="N8" s="66">
        <f>N7/N6</f>
        <v>0.19793663329319125</v>
      </c>
    </row>
    <row r="9" spans="2:14" x14ac:dyDescent="0.15">
      <c r="B9" s="4" t="s">
        <v>0</v>
      </c>
      <c r="C9" s="8">
        <v>36006</v>
      </c>
      <c r="D9" s="8">
        <v>40107</v>
      </c>
      <c r="E9" s="8">
        <v>100087</v>
      </c>
      <c r="F9" s="8">
        <v>107721</v>
      </c>
      <c r="G9" s="8">
        <v>83436</v>
      </c>
      <c r="H9" s="8">
        <v>105253</v>
      </c>
      <c r="I9" s="8">
        <v>123481</v>
      </c>
      <c r="J9" s="8">
        <v>154480</v>
      </c>
      <c r="K9" s="8">
        <v>146893</v>
      </c>
      <c r="L9" s="65">
        <v>156464</v>
      </c>
      <c r="M9" s="65">
        <v>141469</v>
      </c>
      <c r="N9" s="65">
        <v>131186</v>
      </c>
    </row>
    <row r="10" spans="2:14" x14ac:dyDescent="0.15">
      <c r="B10" s="6" t="s">
        <v>2</v>
      </c>
      <c r="C10" s="11">
        <f t="shared" ref="C10:L10" si="1">C9/C6</f>
        <v>2.4467894976830724E-2</v>
      </c>
      <c r="D10" s="11">
        <f t="shared" si="1"/>
        <v>2.9498444798625508E-2</v>
      </c>
      <c r="E10" s="11">
        <f t="shared" si="1"/>
        <v>6.5004517134259879E-2</v>
      </c>
      <c r="F10" s="11">
        <f t="shared" si="1"/>
        <v>6.780859169434296E-2</v>
      </c>
      <c r="G10" s="11">
        <f t="shared" si="1"/>
        <v>5.2400364508983666E-2</v>
      </c>
      <c r="H10" s="11">
        <f t="shared" si="1"/>
        <v>5.7271879410897293E-2</v>
      </c>
      <c r="I10" s="11">
        <f t="shared" si="1"/>
        <v>6.141090765859631E-2</v>
      </c>
      <c r="J10" s="11">
        <f t="shared" si="1"/>
        <v>7.3407050840370081E-2</v>
      </c>
      <c r="K10" s="11">
        <f t="shared" si="1"/>
        <v>7.2487132797426065E-2</v>
      </c>
      <c r="L10" s="66">
        <f t="shared" si="1"/>
        <v>7.096330013089279E-2</v>
      </c>
      <c r="M10" s="66">
        <f>M9/M6</f>
        <v>5.9220595031580073E-2</v>
      </c>
      <c r="N10" s="66">
        <f>N9/N6</f>
        <v>5.9235999824801669E-2</v>
      </c>
    </row>
    <row r="11" spans="2:14" x14ac:dyDescent="0.15">
      <c r="B11" s="4" t="s">
        <v>3</v>
      </c>
      <c r="C11" s="9">
        <v>20522</v>
      </c>
      <c r="D11" s="9">
        <v>9006</v>
      </c>
      <c r="E11" s="9">
        <v>98888</v>
      </c>
      <c r="F11" s="9">
        <v>109849</v>
      </c>
      <c r="G11" s="9">
        <v>88244</v>
      </c>
      <c r="H11" s="9">
        <v>110648</v>
      </c>
      <c r="I11" s="9">
        <v>128572</v>
      </c>
      <c r="J11" s="9">
        <v>150170</v>
      </c>
      <c r="K11" s="9">
        <v>143736</v>
      </c>
      <c r="L11" s="65">
        <v>152305</v>
      </c>
      <c r="M11" s="65">
        <v>134518</v>
      </c>
      <c r="N11" s="65">
        <v>103355</v>
      </c>
    </row>
    <row r="12" spans="2:14" x14ac:dyDescent="0.15">
      <c r="B12" s="48" t="s">
        <v>75</v>
      </c>
      <c r="C12" s="8">
        <v>-16326</v>
      </c>
      <c r="D12" s="8">
        <v>-14158</v>
      </c>
      <c r="E12" s="8">
        <v>57925</v>
      </c>
      <c r="F12" s="8">
        <v>64218</v>
      </c>
      <c r="G12" s="8">
        <v>48477</v>
      </c>
      <c r="H12" s="8">
        <v>59608</v>
      </c>
      <c r="I12" s="8">
        <v>71021</v>
      </c>
      <c r="J12" s="8">
        <v>90132</v>
      </c>
      <c r="K12" s="8">
        <v>99418</v>
      </c>
      <c r="L12" s="65">
        <v>95915</v>
      </c>
      <c r="M12" s="65">
        <v>79373</v>
      </c>
      <c r="N12" s="65">
        <v>55725</v>
      </c>
    </row>
    <row r="13" spans="2:14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4" x14ac:dyDescent="0.15">
      <c r="B14" s="2"/>
      <c r="C14" s="3"/>
      <c r="D14" s="3"/>
      <c r="E14" s="3"/>
      <c r="F14" s="3"/>
      <c r="G14" s="3"/>
      <c r="H14" s="3"/>
      <c r="I14" s="3"/>
      <c r="J14" s="3"/>
      <c r="L14" s="3"/>
      <c r="M14" s="3"/>
      <c r="N14" s="3" t="s">
        <v>16</v>
      </c>
    </row>
    <row r="15" spans="2:14" x14ac:dyDescent="0.15">
      <c r="B15" s="4" t="s">
        <v>8</v>
      </c>
      <c r="C15" s="9">
        <v>1523603</v>
      </c>
      <c r="D15" s="9">
        <v>1556796</v>
      </c>
      <c r="E15" s="9">
        <v>1567470</v>
      </c>
      <c r="F15" s="9">
        <v>1581501</v>
      </c>
      <c r="G15" s="9">
        <v>1731933</v>
      </c>
      <c r="H15" s="9">
        <v>2119683</v>
      </c>
      <c r="I15" s="9">
        <v>2357925</v>
      </c>
      <c r="J15" s="9">
        <v>2278386</v>
      </c>
      <c r="K15" s="9">
        <v>2396785</v>
      </c>
      <c r="L15" s="65">
        <v>2575910</v>
      </c>
      <c r="M15" s="65">
        <v>2788351</v>
      </c>
      <c r="N15" s="65">
        <v>2650687</v>
      </c>
    </row>
    <row r="16" spans="2:14" x14ac:dyDescent="0.15">
      <c r="B16" s="4" t="s">
        <v>44</v>
      </c>
      <c r="C16" s="9">
        <v>468861</v>
      </c>
      <c r="D16" s="9">
        <v>471110</v>
      </c>
      <c r="E16" s="9">
        <v>592923</v>
      </c>
      <c r="F16" s="9">
        <v>627111</v>
      </c>
      <c r="G16" s="9">
        <v>724161</v>
      </c>
      <c r="H16" s="9">
        <v>859001</v>
      </c>
      <c r="I16" s="9">
        <v>985668</v>
      </c>
      <c r="J16" s="9">
        <v>945568</v>
      </c>
      <c r="K16" s="9">
        <v>1021272</v>
      </c>
      <c r="L16" s="65">
        <v>1090695</v>
      </c>
      <c r="M16" s="65">
        <v>1131033</v>
      </c>
      <c r="N16" s="65">
        <v>1093748</v>
      </c>
    </row>
    <row r="17" spans="2:14" x14ac:dyDescent="0.15">
      <c r="B17" s="4" t="s">
        <v>9</v>
      </c>
      <c r="C17" s="9">
        <v>663945</v>
      </c>
      <c r="D17" s="9">
        <v>632160</v>
      </c>
      <c r="E17" s="9">
        <v>493509</v>
      </c>
      <c r="F17" s="9">
        <v>481906</v>
      </c>
      <c r="G17" s="35">
        <v>532002</v>
      </c>
      <c r="H17" s="35">
        <v>654163</v>
      </c>
      <c r="I17" s="35">
        <v>700258</v>
      </c>
      <c r="J17" s="35">
        <v>704253</v>
      </c>
      <c r="K17" s="35">
        <v>716399</v>
      </c>
      <c r="L17" s="65">
        <v>816325</v>
      </c>
      <c r="M17" s="65">
        <v>976251</v>
      </c>
      <c r="N17" s="65">
        <v>938913</v>
      </c>
    </row>
    <row r="18" spans="2:14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4" x14ac:dyDescent="0.15">
      <c r="B19" s="2"/>
      <c r="C19" s="3"/>
      <c r="D19" s="3"/>
      <c r="E19" s="3"/>
      <c r="F19" s="3"/>
      <c r="G19" s="3"/>
      <c r="H19" s="3"/>
      <c r="I19" s="3"/>
      <c r="J19" s="3"/>
      <c r="L19" s="3"/>
      <c r="M19" s="3"/>
      <c r="N19" s="3" t="s">
        <v>16</v>
      </c>
    </row>
    <row r="20" spans="2:14" x14ac:dyDescent="0.15">
      <c r="B20" s="4" t="s">
        <v>11</v>
      </c>
      <c r="C20" s="9">
        <v>38447</v>
      </c>
      <c r="D20" s="9">
        <v>166215</v>
      </c>
      <c r="E20" s="9">
        <v>129214</v>
      </c>
      <c r="F20" s="9">
        <v>104410</v>
      </c>
      <c r="G20" s="9">
        <v>100815</v>
      </c>
      <c r="H20" s="9">
        <v>161455</v>
      </c>
      <c r="I20" s="9">
        <v>141282</v>
      </c>
      <c r="J20" s="9">
        <v>196142</v>
      </c>
      <c r="K20" s="9">
        <v>173958</v>
      </c>
      <c r="L20" s="65">
        <v>129180</v>
      </c>
      <c r="M20" s="65">
        <v>176239</v>
      </c>
      <c r="N20" s="65">
        <v>225767</v>
      </c>
    </row>
    <row r="21" spans="2:14" x14ac:dyDescent="0.15">
      <c r="B21" s="4" t="s">
        <v>12</v>
      </c>
      <c r="C21" s="8">
        <v>-113373</v>
      </c>
      <c r="D21" s="8">
        <v>-121723</v>
      </c>
      <c r="E21" s="8">
        <v>-50734</v>
      </c>
      <c r="F21" s="8">
        <v>-104002</v>
      </c>
      <c r="G21" s="8">
        <v>-107525</v>
      </c>
      <c r="H21" s="8">
        <v>-214826</v>
      </c>
      <c r="I21" s="8">
        <v>-140662</v>
      </c>
      <c r="J21" s="8">
        <v>-154414</v>
      </c>
      <c r="K21" s="8">
        <v>-135242</v>
      </c>
      <c r="L21" s="65">
        <v>-186685</v>
      </c>
      <c r="M21" s="65">
        <v>-260247</v>
      </c>
      <c r="N21" s="65">
        <v>-142364</v>
      </c>
    </row>
    <row r="22" spans="2:14" ht="15.75" customHeight="1" x14ac:dyDescent="0.15">
      <c r="B22" s="4" t="s">
        <v>57</v>
      </c>
      <c r="C22" s="8">
        <f t="shared" ref="C22:L22" si="2">C20+C21</f>
        <v>-74926</v>
      </c>
      <c r="D22" s="8">
        <f t="shared" si="2"/>
        <v>44492</v>
      </c>
      <c r="E22" s="8">
        <f t="shared" si="2"/>
        <v>78480</v>
      </c>
      <c r="F22" s="8">
        <f t="shared" si="2"/>
        <v>408</v>
      </c>
      <c r="G22" s="8">
        <f t="shared" si="2"/>
        <v>-6710</v>
      </c>
      <c r="H22" s="8">
        <f t="shared" si="2"/>
        <v>-53371</v>
      </c>
      <c r="I22" s="8">
        <f t="shared" si="2"/>
        <v>620</v>
      </c>
      <c r="J22" s="8">
        <f t="shared" si="2"/>
        <v>41728</v>
      </c>
      <c r="K22" s="8">
        <f t="shared" si="2"/>
        <v>38716</v>
      </c>
      <c r="L22" s="8">
        <f t="shared" si="2"/>
        <v>-57505</v>
      </c>
      <c r="M22" s="8">
        <f>M20+M21</f>
        <v>-84008</v>
      </c>
      <c r="N22" s="8">
        <f>N20+N21</f>
        <v>83403</v>
      </c>
    </row>
    <row r="23" spans="2:14" x14ac:dyDescent="0.15">
      <c r="B23" s="4" t="s">
        <v>10</v>
      </c>
      <c r="C23" s="17">
        <v>89116</v>
      </c>
      <c r="D23" s="17">
        <v>-43361</v>
      </c>
      <c r="E23" s="17">
        <v>-33039</v>
      </c>
      <c r="F23" s="17">
        <v>-23645</v>
      </c>
      <c r="G23" s="17">
        <v>26167</v>
      </c>
      <c r="H23" s="17">
        <v>41475</v>
      </c>
      <c r="I23" s="17">
        <v>-9998</v>
      </c>
      <c r="J23" s="17">
        <v>-77605</v>
      </c>
      <c r="K23" s="17">
        <v>-18018</v>
      </c>
      <c r="L23" s="65">
        <v>61773</v>
      </c>
      <c r="M23" s="65">
        <v>118891</v>
      </c>
      <c r="N23" s="65">
        <v>-67594</v>
      </c>
    </row>
    <row r="24" spans="2:14" x14ac:dyDescent="0.15">
      <c r="B24" s="4" t="s">
        <v>13</v>
      </c>
      <c r="C24" s="17">
        <v>62158</v>
      </c>
      <c r="D24" s="17">
        <v>64327</v>
      </c>
      <c r="E24" s="17">
        <v>105257</v>
      </c>
      <c r="F24" s="17">
        <v>81289</v>
      </c>
      <c r="G24" s="17">
        <v>107690</v>
      </c>
      <c r="H24" s="17">
        <v>113137</v>
      </c>
      <c r="I24" s="17">
        <v>112489</v>
      </c>
      <c r="J24" s="17">
        <v>109778</v>
      </c>
      <c r="K24" s="17">
        <v>131405</v>
      </c>
      <c r="L24" s="65">
        <v>134315</v>
      </c>
      <c r="M24" s="65">
        <v>173078</v>
      </c>
      <c r="N24" s="65">
        <v>183681</v>
      </c>
    </row>
    <row r="25" spans="2:14" x14ac:dyDescent="0.15">
      <c r="B25" s="120" t="s">
        <v>58</v>
      </c>
      <c r="C25" s="120"/>
      <c r="D25" s="120"/>
      <c r="E25" s="121"/>
      <c r="F25" s="2"/>
      <c r="G25" s="2"/>
      <c r="H25" s="2"/>
      <c r="I25" s="2"/>
      <c r="J25" s="2"/>
      <c r="K25" s="2"/>
    </row>
    <row r="26" spans="2:14" x14ac:dyDescent="0.15">
      <c r="B26" s="2"/>
      <c r="C26" s="3"/>
      <c r="D26" s="3"/>
      <c r="E26" s="3"/>
      <c r="F26" s="3"/>
      <c r="G26" s="3"/>
      <c r="H26" s="3"/>
      <c r="I26" s="3"/>
      <c r="J26" s="3"/>
      <c r="L26" s="3"/>
      <c r="M26" s="3"/>
      <c r="N26" s="3" t="s">
        <v>17</v>
      </c>
    </row>
    <row r="27" spans="2:14" x14ac:dyDescent="0.15">
      <c r="B27" s="4" t="s">
        <v>14</v>
      </c>
      <c r="C27" s="18">
        <v>335.04</v>
      </c>
      <c r="D27" s="18">
        <v>336.65</v>
      </c>
      <c r="E27" s="18">
        <v>363.9</v>
      </c>
      <c r="F27" s="18">
        <v>384.9</v>
      </c>
      <c r="G27" s="18">
        <v>444.45</v>
      </c>
      <c r="H27" s="18">
        <v>527.32000000000005</v>
      </c>
      <c r="I27" s="18">
        <v>616.70000000000005</v>
      </c>
      <c r="J27" s="18">
        <v>591.5</v>
      </c>
      <c r="K27" s="18">
        <v>638.64</v>
      </c>
      <c r="L27" s="48">
        <v>681.92</v>
      </c>
      <c r="M27" s="48">
        <v>706.95</v>
      </c>
      <c r="N27" s="48">
        <v>683.61</v>
      </c>
    </row>
    <row r="28" spans="2:14" x14ac:dyDescent="0.15">
      <c r="B28" s="4" t="s">
        <v>48</v>
      </c>
      <c r="C28" s="18">
        <v>-11.66</v>
      </c>
      <c r="D28" s="18">
        <v>-10.119999999999999</v>
      </c>
      <c r="E28" s="18">
        <v>36.409999999999997</v>
      </c>
      <c r="F28" s="18">
        <v>39.409999999999997</v>
      </c>
      <c r="G28" s="18">
        <v>29.75</v>
      </c>
      <c r="H28" s="18">
        <v>36.590000000000003</v>
      </c>
      <c r="I28" s="18">
        <v>44.33</v>
      </c>
      <c r="J28" s="18">
        <v>56.38</v>
      </c>
      <c r="K28" s="18">
        <v>62.17</v>
      </c>
      <c r="L28" s="48">
        <v>59.97</v>
      </c>
      <c r="M28" s="48">
        <v>49.61</v>
      </c>
      <c r="N28" s="48">
        <v>34.83</v>
      </c>
    </row>
    <row r="29" spans="2:14" x14ac:dyDescent="0.15">
      <c r="B29" s="4" t="s">
        <v>59</v>
      </c>
      <c r="C29" s="19">
        <v>7.5</v>
      </c>
      <c r="D29" s="19">
        <v>5</v>
      </c>
      <c r="E29" s="19">
        <v>7.5</v>
      </c>
      <c r="F29" s="19">
        <v>10</v>
      </c>
      <c r="G29" s="19">
        <v>10</v>
      </c>
      <c r="H29" s="19">
        <v>10</v>
      </c>
      <c r="I29" s="19">
        <v>11</v>
      </c>
      <c r="J29" s="19">
        <v>13</v>
      </c>
      <c r="K29" s="19">
        <v>14</v>
      </c>
      <c r="L29" s="67">
        <v>15</v>
      </c>
      <c r="M29" s="67">
        <v>16</v>
      </c>
      <c r="N29" s="67">
        <v>16</v>
      </c>
    </row>
    <row r="30" spans="2:14" x14ac:dyDescent="0.15">
      <c r="B30" s="10"/>
      <c r="C30" s="2"/>
      <c r="D30" s="2"/>
      <c r="E30" s="2"/>
      <c r="F30" s="2"/>
      <c r="G30" s="2"/>
      <c r="H30" s="2"/>
      <c r="I30" s="2"/>
      <c r="J30" s="2"/>
      <c r="K30" s="2"/>
    </row>
    <row r="31" spans="2:14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4" ht="15.75" customHeight="1" x14ac:dyDescent="0.15">
      <c r="B32" s="4" t="s">
        <v>60</v>
      </c>
      <c r="C32" s="11">
        <v>-3.1E-2</v>
      </c>
      <c r="D32" s="11">
        <v>-3.0124333623058584E-2</v>
      </c>
      <c r="E32" s="11">
        <v>0.109</v>
      </c>
      <c r="F32" s="11">
        <v>0.105</v>
      </c>
      <c r="G32" s="11">
        <v>7.1999999999999995E-2</v>
      </c>
      <c r="H32" s="70">
        <v>7.4999999999999997E-2</v>
      </c>
      <c r="I32" s="70">
        <v>7.6999999999999999E-2</v>
      </c>
      <c r="J32" s="70">
        <v>9.2999999999999999E-2</v>
      </c>
      <c r="K32" s="70">
        <v>0.10100000000000001</v>
      </c>
      <c r="L32" s="66">
        <v>9.0999999999999998E-2</v>
      </c>
      <c r="M32" s="66">
        <v>7.0999999999999994E-2</v>
      </c>
      <c r="N32" s="66">
        <v>0.05</v>
      </c>
    </row>
    <row r="33" spans="2:14" ht="15.75" x14ac:dyDescent="0.15">
      <c r="B33" s="4" t="s">
        <v>61</v>
      </c>
      <c r="C33" s="11">
        <v>2.1999999999999999E-2</v>
      </c>
      <c r="D33" s="11">
        <v>2.6040133112625995E-2</v>
      </c>
      <c r="E33" s="11">
        <v>6.4000000000000001E-2</v>
      </c>
      <c r="F33" s="11">
        <v>6.8000000000000005E-2</v>
      </c>
      <c r="G33" s="11">
        <v>0.05</v>
      </c>
      <c r="H33" s="70">
        <v>5.5E-2</v>
      </c>
      <c r="I33" s="70">
        <v>5.5E-2</v>
      </c>
      <c r="J33" s="70">
        <v>6.7000000000000004E-2</v>
      </c>
      <c r="K33" s="70">
        <v>6.3E-2</v>
      </c>
      <c r="L33" s="66">
        <v>6.3E-2</v>
      </c>
      <c r="M33" s="66">
        <v>5.2999999999999999E-2</v>
      </c>
      <c r="N33" s="66">
        <v>4.8000000000000001E-2</v>
      </c>
    </row>
    <row r="34" spans="2:14" ht="15.75" customHeight="1" x14ac:dyDescent="0.15">
      <c r="B34" s="4" t="s">
        <v>62</v>
      </c>
      <c r="C34" s="11">
        <v>0.308</v>
      </c>
      <c r="D34" s="11">
        <v>0.30299999999999999</v>
      </c>
      <c r="E34" s="11">
        <v>0.378</v>
      </c>
      <c r="F34" s="11">
        <v>0.39700000000000002</v>
      </c>
      <c r="G34" s="11">
        <v>0.41799999999999998</v>
      </c>
      <c r="H34" s="70">
        <v>0.40500000000000003</v>
      </c>
      <c r="I34" s="70">
        <v>0.41799999999999998</v>
      </c>
      <c r="J34" s="70">
        <v>0.41499999999999998</v>
      </c>
      <c r="K34" s="70">
        <v>0.42599999999999999</v>
      </c>
      <c r="L34" s="66">
        <v>0.42299999999999999</v>
      </c>
      <c r="M34" s="66">
        <v>0.40600000000000003</v>
      </c>
      <c r="N34" s="66">
        <v>0.41299999999999998</v>
      </c>
    </row>
    <row r="35" spans="2:14" ht="15.75" customHeight="1" x14ac:dyDescent="0.15">
      <c r="B35" s="4" t="s">
        <v>63</v>
      </c>
      <c r="C35" s="20">
        <v>0.91</v>
      </c>
      <c r="D35" s="20">
        <v>0.88</v>
      </c>
      <c r="E35" s="20">
        <v>0.99</v>
      </c>
      <c r="F35" s="20">
        <v>1.01</v>
      </c>
      <c r="G35" s="20">
        <v>0.96</v>
      </c>
      <c r="H35" s="71">
        <v>0.95</v>
      </c>
      <c r="I35" s="71">
        <v>0.9</v>
      </c>
      <c r="J35" s="71">
        <v>0.91</v>
      </c>
      <c r="K35" s="71">
        <v>0.87</v>
      </c>
      <c r="L35" s="67">
        <v>0.89</v>
      </c>
      <c r="M35" s="67">
        <v>0.89</v>
      </c>
      <c r="N35" s="67">
        <v>0.81</v>
      </c>
    </row>
    <row r="36" spans="2:14" ht="15.75" x14ac:dyDescent="0.15">
      <c r="B36" s="4" t="s">
        <v>64</v>
      </c>
      <c r="C36" s="20">
        <v>1.42</v>
      </c>
      <c r="D36" s="20">
        <v>1.34</v>
      </c>
      <c r="E36" s="20">
        <v>0.83</v>
      </c>
      <c r="F36" s="20">
        <v>0.77</v>
      </c>
      <c r="G36" s="20">
        <v>0.73</v>
      </c>
      <c r="H36" s="20">
        <v>0.76</v>
      </c>
      <c r="I36" s="20">
        <v>0.71</v>
      </c>
      <c r="J36" s="20">
        <v>0.74</v>
      </c>
      <c r="K36" s="20">
        <v>0.7</v>
      </c>
      <c r="L36" s="48">
        <v>0.75</v>
      </c>
      <c r="M36" s="48">
        <v>0.86</v>
      </c>
      <c r="N36" s="48">
        <v>0.86</v>
      </c>
    </row>
    <row r="37" spans="2:14" x14ac:dyDescent="0.15">
      <c r="B37" s="69" t="s">
        <v>74</v>
      </c>
      <c r="C37" s="69"/>
      <c r="D37" s="2"/>
      <c r="E37" s="2"/>
      <c r="F37" s="2"/>
      <c r="G37" s="2"/>
      <c r="H37" s="2"/>
      <c r="I37" s="2"/>
      <c r="J37" s="2"/>
      <c r="K37" s="2"/>
    </row>
    <row r="38" spans="2:14" x14ac:dyDescent="0.15">
      <c r="B38" s="2" t="s">
        <v>65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</row>
    <row r="39" spans="2:14" x14ac:dyDescent="0.15">
      <c r="B39" s="2" t="s">
        <v>66</v>
      </c>
      <c r="C39" s="2"/>
      <c r="D39" s="2"/>
      <c r="E39" s="2"/>
      <c r="F39" s="2"/>
      <c r="G39" s="2"/>
      <c r="H39" s="2"/>
      <c r="I39" s="2"/>
      <c r="J39" s="2"/>
      <c r="K39" s="2"/>
    </row>
    <row r="40" spans="2:14" x14ac:dyDescent="0.15">
      <c r="B40" s="2" t="s">
        <v>67</v>
      </c>
      <c r="C40" s="2"/>
      <c r="D40" s="2"/>
      <c r="E40" s="2"/>
      <c r="F40" s="2"/>
      <c r="G40" s="2"/>
      <c r="H40" s="2"/>
      <c r="I40" s="2"/>
      <c r="J40" s="2"/>
      <c r="K40" s="2"/>
    </row>
    <row r="41" spans="2:14" x14ac:dyDescent="0.15">
      <c r="B41" s="2" t="s">
        <v>68</v>
      </c>
      <c r="C41" s="2"/>
      <c r="D41" s="2"/>
      <c r="E41" s="2"/>
      <c r="F41" s="2"/>
      <c r="G41" s="2"/>
      <c r="H41" s="2"/>
      <c r="I41" s="2"/>
      <c r="J41" s="2"/>
      <c r="K41" s="2"/>
    </row>
    <row r="42" spans="2:14" x14ac:dyDescent="0.15">
      <c r="B42" s="2"/>
      <c r="C42" s="3"/>
      <c r="D42" s="3"/>
      <c r="E42" s="3"/>
      <c r="F42" s="3"/>
      <c r="G42" s="3"/>
      <c r="H42" s="3"/>
      <c r="I42" s="3"/>
      <c r="J42" s="3"/>
      <c r="L42" s="3"/>
      <c r="M42" s="3"/>
      <c r="N42" s="3" t="s">
        <v>25</v>
      </c>
    </row>
    <row r="43" spans="2:14" x14ac:dyDescent="0.15">
      <c r="B43" s="14" t="s">
        <v>42</v>
      </c>
      <c r="C43" s="15"/>
      <c r="D43" s="15"/>
      <c r="E43" s="15"/>
      <c r="F43" s="15"/>
      <c r="G43" s="15"/>
      <c r="H43" s="15"/>
      <c r="I43" s="15"/>
      <c r="J43" s="15"/>
      <c r="K43" s="15"/>
      <c r="L43" s="48"/>
      <c r="M43" s="48"/>
      <c r="N43" s="48"/>
    </row>
    <row r="44" spans="2:14" x14ac:dyDescent="0.15">
      <c r="B44" s="24" t="s">
        <v>19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2:14" x14ac:dyDescent="0.15">
      <c r="B45" s="27" t="s">
        <v>40</v>
      </c>
      <c r="C45" s="28">
        <v>568996</v>
      </c>
      <c r="D45" s="28">
        <v>525204</v>
      </c>
      <c r="E45" s="28">
        <v>584115</v>
      </c>
      <c r="F45" s="28">
        <v>638375</v>
      </c>
      <c r="G45" s="28">
        <v>632150</v>
      </c>
      <c r="H45" s="28">
        <v>755474</v>
      </c>
      <c r="I45" s="28">
        <v>856676</v>
      </c>
      <c r="J45" s="28">
        <v>892039</v>
      </c>
      <c r="K45" s="28">
        <v>856124</v>
      </c>
      <c r="L45" s="28">
        <v>913610</v>
      </c>
      <c r="M45" s="28">
        <v>974265</v>
      </c>
      <c r="N45" s="28">
        <v>883137</v>
      </c>
    </row>
    <row r="46" spans="2:14" x14ac:dyDescent="0.15">
      <c r="B46" s="22" t="s">
        <v>41</v>
      </c>
      <c r="C46" s="23">
        <v>7664</v>
      </c>
      <c r="D46" s="23">
        <v>16324</v>
      </c>
      <c r="E46" s="23">
        <v>32449</v>
      </c>
      <c r="F46" s="23">
        <v>45327</v>
      </c>
      <c r="G46" s="23">
        <v>43222</v>
      </c>
      <c r="H46" s="23">
        <v>52919</v>
      </c>
      <c r="I46" s="23">
        <v>55600</v>
      </c>
      <c r="J46" s="23">
        <v>68909</v>
      </c>
      <c r="K46" s="23">
        <v>66768</v>
      </c>
      <c r="L46" s="23">
        <v>72418</v>
      </c>
      <c r="M46" s="23">
        <v>72880</v>
      </c>
      <c r="N46" s="23">
        <v>60686</v>
      </c>
    </row>
    <row r="47" spans="2:14" x14ac:dyDescent="0.15">
      <c r="B47" s="24" t="s">
        <v>26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2:14" x14ac:dyDescent="0.15">
      <c r="B48" s="27" t="s">
        <v>40</v>
      </c>
      <c r="C48" s="30">
        <v>377644</v>
      </c>
      <c r="D48" s="30">
        <v>332735</v>
      </c>
      <c r="E48" s="30">
        <v>382299</v>
      </c>
      <c r="F48" s="30">
        <v>397815</v>
      </c>
      <c r="G48" s="30">
        <v>395835</v>
      </c>
      <c r="H48" s="30">
        <v>470542</v>
      </c>
      <c r="I48" s="30">
        <v>496370</v>
      </c>
      <c r="J48" s="30">
        <v>521238</v>
      </c>
      <c r="K48" s="30">
        <v>499099</v>
      </c>
      <c r="L48" s="63" t="s">
        <v>87</v>
      </c>
      <c r="M48" s="63" t="s">
        <v>55</v>
      </c>
      <c r="N48" s="63" t="s">
        <v>55</v>
      </c>
    </row>
    <row r="49" spans="2:14" x14ac:dyDescent="0.15">
      <c r="B49" s="22" t="s">
        <v>41</v>
      </c>
      <c r="C49" s="26">
        <v>4072</v>
      </c>
      <c r="D49" s="26">
        <v>11574</v>
      </c>
      <c r="E49" s="26">
        <v>27108</v>
      </c>
      <c r="F49" s="26">
        <v>27381</v>
      </c>
      <c r="G49" s="26">
        <v>18302</v>
      </c>
      <c r="H49" s="26">
        <v>18010</v>
      </c>
      <c r="I49" s="26">
        <v>23875</v>
      </c>
      <c r="J49" s="26">
        <v>29384</v>
      </c>
      <c r="K49" s="26">
        <v>33798</v>
      </c>
      <c r="L49" s="64" t="s">
        <v>87</v>
      </c>
      <c r="M49" s="64" t="s">
        <v>55</v>
      </c>
      <c r="N49" s="64" t="s">
        <v>55</v>
      </c>
    </row>
    <row r="50" spans="2:14" x14ac:dyDescent="0.15">
      <c r="B50" s="24" t="s">
        <v>20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2:14" x14ac:dyDescent="0.15">
      <c r="B51" s="27" t="s">
        <v>40</v>
      </c>
      <c r="C51" s="30">
        <v>229421</v>
      </c>
      <c r="D51" s="30">
        <v>230433</v>
      </c>
      <c r="E51" s="30">
        <v>262027</v>
      </c>
      <c r="F51" s="30">
        <v>243404</v>
      </c>
      <c r="G51" s="30">
        <v>237593</v>
      </c>
      <c r="H51" s="30">
        <v>245741</v>
      </c>
      <c r="I51" s="30">
        <v>247975</v>
      </c>
      <c r="J51" s="30">
        <v>251072</v>
      </c>
      <c r="K51" s="30">
        <v>254439</v>
      </c>
      <c r="L51" s="63" t="s">
        <v>55</v>
      </c>
      <c r="M51" s="63" t="s">
        <v>55</v>
      </c>
      <c r="N51" s="63" t="s">
        <v>55</v>
      </c>
    </row>
    <row r="52" spans="2:14" x14ac:dyDescent="0.15">
      <c r="B52" s="22" t="s">
        <v>41</v>
      </c>
      <c r="C52" s="26">
        <v>9822</v>
      </c>
      <c r="D52" s="26">
        <v>25000</v>
      </c>
      <c r="E52" s="26">
        <v>42233</v>
      </c>
      <c r="F52" s="26">
        <v>34512</v>
      </c>
      <c r="G52" s="26">
        <v>22959</v>
      </c>
      <c r="H52" s="26">
        <v>24586</v>
      </c>
      <c r="I52" s="26">
        <v>24494</v>
      </c>
      <c r="J52" s="26">
        <v>26150</v>
      </c>
      <c r="K52" s="26">
        <v>30528</v>
      </c>
      <c r="L52" s="64" t="s">
        <v>55</v>
      </c>
      <c r="M52" s="64" t="s">
        <v>55</v>
      </c>
      <c r="N52" s="64" t="s">
        <v>55</v>
      </c>
    </row>
    <row r="53" spans="2:14" x14ac:dyDescent="0.15">
      <c r="B53" s="53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2:14" x14ac:dyDescent="0.15">
      <c r="B54" s="27" t="s">
        <v>40</v>
      </c>
      <c r="C54" s="30"/>
      <c r="D54" s="30"/>
      <c r="E54" s="55" t="s">
        <v>80</v>
      </c>
      <c r="F54" s="55" t="s">
        <v>80</v>
      </c>
      <c r="G54" s="55" t="s">
        <v>80</v>
      </c>
      <c r="H54" s="55" t="s">
        <v>80</v>
      </c>
      <c r="I54" s="55" t="s">
        <v>80</v>
      </c>
      <c r="J54" s="55" t="s">
        <v>80</v>
      </c>
      <c r="K54" s="55" t="s">
        <v>80</v>
      </c>
      <c r="L54" s="28">
        <v>803310</v>
      </c>
      <c r="M54" s="28">
        <v>868847</v>
      </c>
      <c r="N54" s="28">
        <v>770814</v>
      </c>
    </row>
    <row r="55" spans="2:14" x14ac:dyDescent="0.15">
      <c r="B55" s="22" t="s">
        <v>41</v>
      </c>
      <c r="C55" s="26"/>
      <c r="D55" s="26"/>
      <c r="E55" s="56" t="s">
        <v>80</v>
      </c>
      <c r="F55" s="56" t="s">
        <v>80</v>
      </c>
      <c r="G55" s="56" t="s">
        <v>80</v>
      </c>
      <c r="H55" s="56" t="s">
        <v>80</v>
      </c>
      <c r="I55" s="56" t="s">
        <v>80</v>
      </c>
      <c r="J55" s="56" t="s">
        <v>80</v>
      </c>
      <c r="K55" s="56" t="s">
        <v>80</v>
      </c>
      <c r="L55" s="23">
        <v>71363</v>
      </c>
      <c r="M55" s="23">
        <v>67702</v>
      </c>
      <c r="N55" s="23">
        <v>58736</v>
      </c>
    </row>
    <row r="56" spans="2:14" x14ac:dyDescent="0.15">
      <c r="B56" s="24" t="s">
        <v>21</v>
      </c>
      <c r="C56" s="29"/>
      <c r="D56" s="29"/>
      <c r="E56" s="29"/>
      <c r="F56" s="29"/>
      <c r="G56" s="29"/>
      <c r="H56" s="29"/>
      <c r="I56" s="29"/>
      <c r="J56" s="29"/>
      <c r="K56" s="29"/>
      <c r="L56" s="25"/>
      <c r="M56" s="25"/>
      <c r="N56" s="25"/>
    </row>
    <row r="57" spans="2:14" x14ac:dyDescent="0.15">
      <c r="B57" s="27" t="s">
        <v>40</v>
      </c>
      <c r="C57" s="30">
        <v>70390</v>
      </c>
      <c r="D57" s="30">
        <v>50676</v>
      </c>
      <c r="E57" s="30">
        <v>67018</v>
      </c>
      <c r="F57" s="30">
        <v>69914</v>
      </c>
      <c r="G57" s="30">
        <v>77620</v>
      </c>
      <c r="H57" s="30">
        <v>113342</v>
      </c>
      <c r="I57" s="30">
        <v>158365</v>
      </c>
      <c r="J57" s="30">
        <v>186196</v>
      </c>
      <c r="K57" s="30">
        <v>161608</v>
      </c>
      <c r="L57" s="28">
        <v>177949</v>
      </c>
      <c r="M57" s="28">
        <v>215913</v>
      </c>
      <c r="N57" s="28">
        <v>236922</v>
      </c>
    </row>
    <row r="58" spans="2:14" x14ac:dyDescent="0.15">
      <c r="B58" s="22" t="s">
        <v>41</v>
      </c>
      <c r="C58" s="26">
        <v>8398</v>
      </c>
      <c r="D58" s="26">
        <v>-5305</v>
      </c>
      <c r="E58" s="26">
        <v>3285</v>
      </c>
      <c r="F58" s="26">
        <v>7671</v>
      </c>
      <c r="G58" s="26">
        <v>7299</v>
      </c>
      <c r="H58" s="26">
        <v>16927</v>
      </c>
      <c r="I58" s="26">
        <v>26228</v>
      </c>
      <c r="J58" s="26">
        <v>36115</v>
      </c>
      <c r="K58" s="26">
        <v>23963</v>
      </c>
      <c r="L58" s="23">
        <v>20764</v>
      </c>
      <c r="M58" s="23">
        <v>11542</v>
      </c>
      <c r="N58" s="23">
        <v>20959</v>
      </c>
    </row>
    <row r="59" spans="2:14" x14ac:dyDescent="0.15">
      <c r="B59" s="24" t="s">
        <v>22</v>
      </c>
      <c r="C59" s="29"/>
      <c r="D59" s="29"/>
      <c r="E59" s="29"/>
      <c r="F59" s="29"/>
      <c r="G59" s="29"/>
      <c r="H59" s="29"/>
      <c r="I59" s="29"/>
      <c r="J59" s="29"/>
      <c r="K59" s="29"/>
      <c r="L59" s="25"/>
      <c r="M59" s="25"/>
      <c r="N59" s="25"/>
    </row>
    <row r="60" spans="2:14" x14ac:dyDescent="0.15">
      <c r="B60" s="27" t="s">
        <v>40</v>
      </c>
      <c r="C60" s="30">
        <v>160207</v>
      </c>
      <c r="D60" s="30">
        <v>159787</v>
      </c>
      <c r="E60" s="30">
        <v>178183</v>
      </c>
      <c r="F60" s="30">
        <v>170247</v>
      </c>
      <c r="G60" s="30">
        <v>178355</v>
      </c>
      <c r="H60" s="30">
        <v>180197</v>
      </c>
      <c r="I60" s="30">
        <v>179988</v>
      </c>
      <c r="J60" s="30">
        <v>183324</v>
      </c>
      <c r="K60" s="30">
        <v>186113</v>
      </c>
      <c r="L60" s="28">
        <v>238256</v>
      </c>
      <c r="M60" s="28">
        <v>257673</v>
      </c>
      <c r="N60" s="28">
        <v>252282</v>
      </c>
    </row>
    <row r="61" spans="2:14" ht="12.75" customHeight="1" x14ac:dyDescent="0.15">
      <c r="B61" s="22" t="s">
        <v>41</v>
      </c>
      <c r="C61" s="26">
        <v>3303</v>
      </c>
      <c r="D61" s="26">
        <v>3850</v>
      </c>
      <c r="E61" s="26">
        <v>3349</v>
      </c>
      <c r="F61" s="26">
        <v>4882</v>
      </c>
      <c r="G61" s="26">
        <v>2628</v>
      </c>
      <c r="H61" s="26">
        <v>6397</v>
      </c>
      <c r="I61" s="26">
        <v>8020</v>
      </c>
      <c r="J61" s="26">
        <v>9584</v>
      </c>
      <c r="K61" s="26">
        <v>9904</v>
      </c>
      <c r="L61" s="23">
        <v>13287</v>
      </c>
      <c r="M61" s="23">
        <v>12236</v>
      </c>
      <c r="N61" s="23">
        <v>11246</v>
      </c>
    </row>
    <row r="62" spans="2:14" hidden="1" x14ac:dyDescent="0.15">
      <c r="B62" s="24" t="s">
        <v>23</v>
      </c>
      <c r="C62" s="29"/>
      <c r="D62" s="29"/>
      <c r="E62" s="29"/>
      <c r="F62" s="29"/>
      <c r="G62" s="29"/>
      <c r="H62" s="29"/>
      <c r="I62" s="29"/>
      <c r="J62" s="29"/>
      <c r="K62" s="29"/>
      <c r="L62" s="25"/>
      <c r="M62" s="25"/>
      <c r="N62" s="25"/>
    </row>
    <row r="63" spans="2:14" hidden="1" x14ac:dyDescent="0.15">
      <c r="B63" s="27" t="s">
        <v>40</v>
      </c>
      <c r="C63" s="30">
        <v>64903</v>
      </c>
      <c r="D63" s="30" t="s">
        <v>55</v>
      </c>
      <c r="E63" s="30" t="s">
        <v>55</v>
      </c>
      <c r="F63" s="30" t="s">
        <v>55</v>
      </c>
      <c r="G63" s="30" t="s">
        <v>55</v>
      </c>
      <c r="H63" s="30" t="s">
        <v>55</v>
      </c>
      <c r="I63" s="30" t="s">
        <v>55</v>
      </c>
      <c r="J63" s="30" t="s">
        <v>55</v>
      </c>
      <c r="K63" s="30" t="s">
        <v>55</v>
      </c>
      <c r="L63" s="28"/>
      <c r="M63" s="28"/>
      <c r="N63" s="28"/>
    </row>
    <row r="64" spans="2:14" hidden="1" x14ac:dyDescent="0.15">
      <c r="B64" s="22" t="s">
        <v>41</v>
      </c>
      <c r="C64" s="26">
        <v>3185</v>
      </c>
      <c r="D64" s="26" t="s">
        <v>55</v>
      </c>
      <c r="E64" s="26" t="s">
        <v>55</v>
      </c>
      <c r="F64" s="26" t="s">
        <v>55</v>
      </c>
      <c r="G64" s="26" t="s">
        <v>55</v>
      </c>
      <c r="H64" s="26" t="s">
        <v>55</v>
      </c>
      <c r="I64" s="26" t="s">
        <v>55</v>
      </c>
      <c r="J64" s="26" t="s">
        <v>55</v>
      </c>
      <c r="K64" s="26" t="s">
        <v>55</v>
      </c>
      <c r="L64" s="23"/>
      <c r="M64" s="23"/>
      <c r="N64" s="23"/>
    </row>
    <row r="65" spans="2:14" x14ac:dyDescent="0.15">
      <c r="B65" s="24" t="s">
        <v>53</v>
      </c>
      <c r="C65" s="29"/>
      <c r="D65" s="29"/>
      <c r="E65" s="29"/>
      <c r="F65" s="29"/>
      <c r="G65" s="29"/>
      <c r="H65" s="29"/>
      <c r="I65" s="29"/>
      <c r="J65" s="29"/>
      <c r="K65" s="29"/>
      <c r="L65" s="25"/>
      <c r="M65" s="25"/>
      <c r="N65" s="25"/>
    </row>
    <row r="66" spans="2:14" x14ac:dyDescent="0.15">
      <c r="B66" s="27" t="s">
        <v>40</v>
      </c>
      <c r="C66" s="30" t="s">
        <v>55</v>
      </c>
      <c r="D66" s="30">
        <v>46656</v>
      </c>
      <c r="E66" s="30">
        <v>52430</v>
      </c>
      <c r="F66" s="30">
        <v>55554</v>
      </c>
      <c r="G66" s="30">
        <v>56599</v>
      </c>
      <c r="H66" s="30">
        <v>58205</v>
      </c>
      <c r="I66" s="30">
        <v>57039</v>
      </c>
      <c r="J66" s="30">
        <v>55841</v>
      </c>
      <c r="K66" s="30">
        <v>54150</v>
      </c>
      <c r="L66" s="28">
        <v>53803</v>
      </c>
      <c r="M66" s="28">
        <v>53653</v>
      </c>
      <c r="N66" s="28">
        <v>53250</v>
      </c>
    </row>
    <row r="67" spans="2:14" x14ac:dyDescent="0.15">
      <c r="B67" s="22" t="s">
        <v>41</v>
      </c>
      <c r="C67" s="26" t="s">
        <v>55</v>
      </c>
      <c r="D67" s="26">
        <v>2732</v>
      </c>
      <c r="E67" s="26">
        <v>6129</v>
      </c>
      <c r="F67" s="26">
        <v>5981</v>
      </c>
      <c r="G67" s="26">
        <v>7456</v>
      </c>
      <c r="H67" s="26">
        <v>5605</v>
      </c>
      <c r="I67" s="26">
        <v>4072</v>
      </c>
      <c r="J67" s="26">
        <v>3068</v>
      </c>
      <c r="K67" s="26">
        <v>2148</v>
      </c>
      <c r="L67" s="23">
        <v>1942</v>
      </c>
      <c r="M67" s="23">
        <v>1301</v>
      </c>
      <c r="N67" s="23">
        <v>1625</v>
      </c>
    </row>
    <row r="68" spans="2:14" x14ac:dyDescent="0.15">
      <c r="B68" s="24" t="s">
        <v>54</v>
      </c>
      <c r="C68" s="29"/>
      <c r="D68" s="29"/>
      <c r="E68" s="29"/>
      <c r="F68" s="29"/>
      <c r="G68" s="29"/>
      <c r="H68" s="29"/>
      <c r="I68" s="29"/>
      <c r="J68" s="29"/>
      <c r="K68" s="29"/>
      <c r="L68" s="25"/>
      <c r="M68" s="25"/>
      <c r="N68" s="25"/>
    </row>
    <row r="69" spans="2:14" x14ac:dyDescent="0.15">
      <c r="B69" s="27" t="s">
        <v>40</v>
      </c>
      <c r="C69" s="30" t="s">
        <v>55</v>
      </c>
      <c r="D69" s="30">
        <v>14140</v>
      </c>
      <c r="E69" s="30">
        <v>13621</v>
      </c>
      <c r="F69" s="30">
        <v>13295</v>
      </c>
      <c r="G69" s="30">
        <v>14127</v>
      </c>
      <c r="H69" s="30">
        <v>14277</v>
      </c>
      <c r="I69" s="30">
        <v>14321</v>
      </c>
      <c r="J69" s="30">
        <v>14720</v>
      </c>
      <c r="K69" s="30">
        <v>14937</v>
      </c>
      <c r="L69" s="28">
        <v>17930</v>
      </c>
      <c r="M69" s="28">
        <v>18497</v>
      </c>
      <c r="N69" s="28">
        <v>18228</v>
      </c>
    </row>
    <row r="70" spans="2:14" x14ac:dyDescent="0.15">
      <c r="B70" s="22" t="s">
        <v>41</v>
      </c>
      <c r="C70" s="26" t="s">
        <v>55</v>
      </c>
      <c r="D70" s="26">
        <v>879</v>
      </c>
      <c r="E70" s="26">
        <v>1047</v>
      </c>
      <c r="F70" s="26">
        <v>1334</v>
      </c>
      <c r="G70" s="26">
        <v>1557</v>
      </c>
      <c r="H70" s="26">
        <v>1987</v>
      </c>
      <c r="I70" s="26">
        <v>1901</v>
      </c>
      <c r="J70" s="26">
        <v>1962</v>
      </c>
      <c r="K70" s="26">
        <v>1990</v>
      </c>
      <c r="L70" s="23">
        <v>2897</v>
      </c>
      <c r="M70" s="23">
        <v>3084</v>
      </c>
      <c r="N70" s="23">
        <v>3395</v>
      </c>
    </row>
    <row r="71" spans="2:14" x14ac:dyDescent="0.15">
      <c r="B71" s="24" t="s">
        <v>32</v>
      </c>
      <c r="C71" s="30"/>
      <c r="D71" s="30"/>
      <c r="E71" s="30"/>
      <c r="F71" s="30"/>
      <c r="G71" s="30"/>
      <c r="H71" s="30"/>
      <c r="I71" s="30"/>
      <c r="J71" s="30"/>
      <c r="K71" s="30"/>
      <c r="L71" s="25"/>
      <c r="M71" s="25"/>
      <c r="N71" s="25"/>
    </row>
    <row r="72" spans="2:14" x14ac:dyDescent="0.15">
      <c r="B72" s="27" t="s">
        <v>40</v>
      </c>
      <c r="C72" s="31" t="s">
        <v>18</v>
      </c>
      <c r="D72" s="31" t="s">
        <v>18</v>
      </c>
      <c r="E72" s="31" t="s">
        <v>18</v>
      </c>
      <c r="F72" s="31" t="s">
        <v>18</v>
      </c>
      <c r="G72" s="31" t="s">
        <v>18</v>
      </c>
      <c r="H72" s="31" t="s">
        <v>18</v>
      </c>
      <c r="I72" s="31" t="s">
        <v>18</v>
      </c>
      <c r="J72" s="31" t="s">
        <v>18</v>
      </c>
      <c r="K72" s="31" t="s">
        <v>18</v>
      </c>
      <c r="L72" s="63" t="s">
        <v>88</v>
      </c>
      <c r="M72" s="63" t="s">
        <v>88</v>
      </c>
      <c r="N72" s="63" t="s">
        <v>55</v>
      </c>
    </row>
    <row r="73" spans="2:14" x14ac:dyDescent="0.15">
      <c r="B73" s="22" t="s">
        <v>41</v>
      </c>
      <c r="C73" s="33">
        <v>-438</v>
      </c>
      <c r="D73" s="33" t="s">
        <v>55</v>
      </c>
      <c r="E73" s="33" t="s">
        <v>55</v>
      </c>
      <c r="F73" s="33" t="s">
        <v>55</v>
      </c>
      <c r="G73" s="33" t="s">
        <v>55</v>
      </c>
      <c r="H73" s="33" t="s">
        <v>55</v>
      </c>
      <c r="I73" s="33" t="s">
        <v>55</v>
      </c>
      <c r="J73" s="33" t="s">
        <v>55</v>
      </c>
      <c r="K73" s="33" t="s">
        <v>55</v>
      </c>
      <c r="L73" s="64" t="s">
        <v>88</v>
      </c>
      <c r="M73" s="64" t="s">
        <v>55</v>
      </c>
      <c r="N73" s="64" t="s">
        <v>55</v>
      </c>
    </row>
    <row r="74" spans="2:14" x14ac:dyDescent="0.15">
      <c r="B74" s="24" t="s">
        <v>56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2:14" x14ac:dyDescent="0.15">
      <c r="B75" s="22" t="s">
        <v>41</v>
      </c>
      <c r="C75" s="33" t="s">
        <v>55</v>
      </c>
      <c r="D75" s="33">
        <v>-14947</v>
      </c>
      <c r="E75" s="33">
        <v>-15513</v>
      </c>
      <c r="F75" s="33">
        <v>-19367</v>
      </c>
      <c r="G75" s="33">
        <v>-19987</v>
      </c>
      <c r="H75" s="33">
        <v>-21178</v>
      </c>
      <c r="I75" s="33">
        <v>-20709</v>
      </c>
      <c r="J75" s="33">
        <v>-20692</v>
      </c>
      <c r="K75" s="33">
        <v>-22206</v>
      </c>
      <c r="L75" s="33">
        <v>-26207</v>
      </c>
      <c r="M75" s="33">
        <v>-27276</v>
      </c>
      <c r="N75" s="33">
        <v>-25461</v>
      </c>
    </row>
    <row r="76" spans="2:14" x14ac:dyDescent="0.15">
      <c r="B76" s="24" t="s">
        <v>24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2:14" x14ac:dyDescent="0.15">
      <c r="B77" s="27" t="s">
        <v>40</v>
      </c>
      <c r="C77" s="30">
        <f>C45+C48+C51+C57+C60+C63</f>
        <v>1471561</v>
      </c>
      <c r="D77" s="30">
        <f t="shared" ref="D77:K77" si="3">D45+D48+D51+D57+D60+D66+D69</f>
        <v>1359631</v>
      </c>
      <c r="E77" s="30">
        <f t="shared" si="3"/>
        <v>1539693</v>
      </c>
      <c r="F77" s="30">
        <f t="shared" si="3"/>
        <v>1588604</v>
      </c>
      <c r="G77" s="30">
        <f t="shared" si="3"/>
        <v>1592279</v>
      </c>
      <c r="H77" s="30">
        <f t="shared" si="3"/>
        <v>1837778</v>
      </c>
      <c r="I77" s="30">
        <f t="shared" si="3"/>
        <v>2010734</v>
      </c>
      <c r="J77" s="30">
        <f t="shared" si="3"/>
        <v>2104430</v>
      </c>
      <c r="K77" s="30">
        <f t="shared" si="3"/>
        <v>2026470</v>
      </c>
      <c r="L77" s="30">
        <f>L45+L54+L57+L60+L66+L69</f>
        <v>2204858</v>
      </c>
      <c r="M77" s="30">
        <f>M45+M54+M57+M60+M66+M69</f>
        <v>2388848</v>
      </c>
      <c r="N77" s="30">
        <f>N45+N54+N57+N60+N66+N69</f>
        <v>2214633</v>
      </c>
    </row>
    <row r="78" spans="2:14" x14ac:dyDescent="0.15">
      <c r="B78" s="22" t="s">
        <v>41</v>
      </c>
      <c r="C78" s="26">
        <f>C46+C49+C52+C58+C61+C64+C73</f>
        <v>36006</v>
      </c>
      <c r="D78" s="26">
        <f t="shared" ref="D78:K78" si="4">D46+D49+D52+D58+D61+D67+D70+D75</f>
        <v>40107</v>
      </c>
      <c r="E78" s="26">
        <f t="shared" si="4"/>
        <v>100087</v>
      </c>
      <c r="F78" s="26">
        <f t="shared" si="4"/>
        <v>107721</v>
      </c>
      <c r="G78" s="26">
        <f t="shared" si="4"/>
        <v>83436</v>
      </c>
      <c r="H78" s="26">
        <f t="shared" si="4"/>
        <v>105253</v>
      </c>
      <c r="I78" s="26">
        <f t="shared" si="4"/>
        <v>123481</v>
      </c>
      <c r="J78" s="26">
        <f t="shared" si="4"/>
        <v>154480</v>
      </c>
      <c r="K78" s="26">
        <f t="shared" si="4"/>
        <v>146893</v>
      </c>
      <c r="L78" s="26">
        <f>L46+L55+L58+L61+L67+L70+L75</f>
        <v>156464</v>
      </c>
      <c r="M78" s="26">
        <f>M46+M55+M58+M61+M67+M70+M75</f>
        <v>141469</v>
      </c>
      <c r="N78" s="26">
        <f>N46+N55+N58+N61+N67+N70+N75</f>
        <v>131186</v>
      </c>
    </row>
    <row r="79" spans="2:14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14" hidden="1" x14ac:dyDescent="0.15">
      <c r="B80" s="14" t="s">
        <v>43</v>
      </c>
      <c r="C80" s="15"/>
      <c r="D80" s="15"/>
      <c r="E80" s="15"/>
      <c r="F80" s="15"/>
      <c r="G80" s="15"/>
      <c r="H80" s="15"/>
      <c r="I80" s="15"/>
      <c r="J80" s="15"/>
      <c r="K80" s="15"/>
    </row>
    <row r="81" spans="2:11" ht="0.75" hidden="1" customHeight="1" x14ac:dyDescent="0.15">
      <c r="B81" s="32" t="s">
        <v>28</v>
      </c>
      <c r="C81" s="25"/>
      <c r="D81" s="25"/>
      <c r="E81" s="25"/>
      <c r="F81" s="25"/>
      <c r="G81" s="25"/>
      <c r="H81" s="25"/>
      <c r="I81" s="25"/>
      <c r="J81" s="25"/>
      <c r="K81" s="25"/>
    </row>
    <row r="82" spans="2:11" hidden="1" x14ac:dyDescent="0.15">
      <c r="B82" s="27" t="s">
        <v>40</v>
      </c>
      <c r="C82" s="28">
        <v>1016046</v>
      </c>
      <c r="D82" s="28">
        <v>968227</v>
      </c>
      <c r="E82" s="28"/>
      <c r="F82" s="28"/>
      <c r="G82" s="28"/>
      <c r="H82" s="28"/>
      <c r="I82" s="28"/>
      <c r="J82" s="28"/>
      <c r="K82" s="28"/>
    </row>
    <row r="83" spans="2:11" hidden="1" x14ac:dyDescent="0.15">
      <c r="B83" s="22" t="s">
        <v>41</v>
      </c>
      <c r="C83" s="23">
        <v>18179</v>
      </c>
      <c r="D83" s="23">
        <v>21551</v>
      </c>
      <c r="E83" s="23"/>
      <c r="F83" s="23"/>
      <c r="G83" s="23"/>
      <c r="H83" s="23"/>
      <c r="I83" s="23"/>
      <c r="J83" s="23"/>
      <c r="K83" s="23"/>
    </row>
    <row r="84" spans="2:11" hidden="1" x14ac:dyDescent="0.15">
      <c r="B84" s="32" t="s">
        <v>30</v>
      </c>
      <c r="C84" s="29"/>
      <c r="D84" s="29"/>
      <c r="E84" s="29"/>
      <c r="F84" s="29"/>
      <c r="G84" s="29"/>
      <c r="H84" s="29"/>
      <c r="I84" s="29"/>
      <c r="J84" s="29"/>
      <c r="K84" s="29"/>
    </row>
    <row r="85" spans="2:11" hidden="1" x14ac:dyDescent="0.15">
      <c r="B85" s="27" t="s">
        <v>40</v>
      </c>
      <c r="C85" s="30">
        <v>302547</v>
      </c>
      <c r="D85" s="30">
        <v>279892</v>
      </c>
      <c r="E85" s="30"/>
      <c r="F85" s="30"/>
      <c r="G85" s="30"/>
      <c r="H85" s="30"/>
      <c r="I85" s="30"/>
      <c r="J85" s="30"/>
      <c r="K85" s="30"/>
    </row>
    <row r="86" spans="2:11" hidden="1" x14ac:dyDescent="0.15">
      <c r="B86" s="22" t="s">
        <v>41</v>
      </c>
      <c r="C86" s="26">
        <v>7211</v>
      </c>
      <c r="D86" s="26">
        <v>18089</v>
      </c>
      <c r="E86" s="26"/>
      <c r="F86" s="26"/>
      <c r="G86" s="26"/>
      <c r="H86" s="26"/>
      <c r="I86" s="26"/>
      <c r="J86" s="26"/>
      <c r="K86" s="26"/>
    </row>
    <row r="87" spans="2:11" hidden="1" x14ac:dyDescent="0.15">
      <c r="B87" s="32" t="s">
        <v>45</v>
      </c>
      <c r="C87" s="29"/>
      <c r="D87" s="29"/>
      <c r="E87" s="29"/>
      <c r="F87" s="29"/>
      <c r="G87" s="29"/>
      <c r="H87" s="29"/>
      <c r="I87" s="29"/>
      <c r="J87" s="29"/>
      <c r="K87" s="29"/>
    </row>
    <row r="88" spans="2:11" hidden="1" x14ac:dyDescent="0.15">
      <c r="B88" s="27" t="s">
        <v>40</v>
      </c>
      <c r="C88" s="30">
        <v>152968</v>
      </c>
      <c r="D88" s="30">
        <v>111512</v>
      </c>
      <c r="E88" s="30"/>
      <c r="F88" s="30"/>
      <c r="G88" s="30"/>
      <c r="H88" s="30"/>
      <c r="I88" s="30"/>
      <c r="J88" s="30"/>
      <c r="K88" s="30"/>
    </row>
    <row r="89" spans="2:11" hidden="1" x14ac:dyDescent="0.15">
      <c r="B89" s="22" t="s">
        <v>41</v>
      </c>
      <c r="C89" s="26">
        <v>10381</v>
      </c>
      <c r="D89" s="26">
        <v>-1137</v>
      </c>
      <c r="E89" s="26"/>
      <c r="F89" s="26"/>
      <c r="G89" s="26"/>
      <c r="H89" s="26"/>
      <c r="I89" s="26"/>
      <c r="J89" s="26"/>
      <c r="K89" s="26"/>
    </row>
    <row r="90" spans="2:11" hidden="1" x14ac:dyDescent="0.15">
      <c r="B90" s="32" t="s">
        <v>29</v>
      </c>
      <c r="C90" s="29"/>
      <c r="D90" s="29"/>
      <c r="E90" s="29"/>
      <c r="F90" s="29"/>
      <c r="G90" s="29"/>
      <c r="H90" s="29"/>
      <c r="I90" s="29"/>
      <c r="J90" s="29"/>
      <c r="K90" s="29"/>
    </row>
    <row r="91" spans="2:11" hidden="1" x14ac:dyDescent="0.15">
      <c r="B91" s="27" t="s">
        <v>40</v>
      </c>
      <c r="C91" s="30">
        <f>C85+C88</f>
        <v>455515</v>
      </c>
      <c r="D91" s="30">
        <f>D85+D88</f>
        <v>391404</v>
      </c>
      <c r="E91" s="30"/>
      <c r="F91" s="30"/>
      <c r="G91" s="30"/>
      <c r="H91" s="30"/>
      <c r="I91" s="30"/>
      <c r="J91" s="30"/>
      <c r="K91" s="30"/>
    </row>
    <row r="92" spans="2:11" hidden="1" x14ac:dyDescent="0.15">
      <c r="B92" s="22" t="s">
        <v>41</v>
      </c>
      <c r="C92" s="26">
        <f>C86+C89</f>
        <v>17592</v>
      </c>
      <c r="D92" s="26">
        <f>D86+D89</f>
        <v>16952</v>
      </c>
      <c r="E92" s="26"/>
      <c r="F92" s="26"/>
      <c r="G92" s="26"/>
      <c r="H92" s="26"/>
      <c r="I92" s="26"/>
      <c r="J92" s="26"/>
      <c r="K92" s="26"/>
    </row>
    <row r="93" spans="2:11" hidden="1" x14ac:dyDescent="0.15">
      <c r="B93" s="24" t="s">
        <v>27</v>
      </c>
      <c r="C93" s="29"/>
      <c r="D93" s="29"/>
      <c r="E93" s="29"/>
      <c r="F93" s="29"/>
      <c r="G93" s="29"/>
      <c r="H93" s="29"/>
      <c r="I93" s="29"/>
      <c r="J93" s="29"/>
      <c r="K93" s="29"/>
    </row>
    <row r="94" spans="2:11" hidden="1" x14ac:dyDescent="0.15">
      <c r="B94" s="27" t="s">
        <v>40</v>
      </c>
      <c r="C94" s="31" t="s">
        <v>18</v>
      </c>
      <c r="D94" s="31" t="s">
        <v>18</v>
      </c>
      <c r="E94" s="31"/>
      <c r="F94" s="31"/>
      <c r="G94" s="31"/>
      <c r="H94" s="31"/>
      <c r="I94" s="31"/>
      <c r="J94" s="31"/>
      <c r="K94" s="31"/>
    </row>
    <row r="95" spans="2:11" hidden="1" x14ac:dyDescent="0.15">
      <c r="B95" s="22" t="s">
        <v>41</v>
      </c>
      <c r="C95" s="34">
        <v>235</v>
      </c>
      <c r="D95" s="34">
        <v>1604</v>
      </c>
      <c r="E95" s="34"/>
      <c r="F95" s="34"/>
      <c r="G95" s="34"/>
      <c r="H95" s="34"/>
      <c r="I95" s="34"/>
      <c r="J95" s="34"/>
      <c r="K95" s="34"/>
    </row>
    <row r="96" spans="2:11" ht="14.25" hidden="1" customHeight="1" x14ac:dyDescent="0.15">
      <c r="B96" s="32" t="s">
        <v>24</v>
      </c>
      <c r="C96" s="29"/>
      <c r="D96" s="29"/>
      <c r="E96" s="29"/>
      <c r="F96" s="29"/>
      <c r="G96" s="29"/>
      <c r="H96" s="29"/>
      <c r="I96" s="29"/>
      <c r="J96" s="29"/>
      <c r="K96" s="29"/>
    </row>
    <row r="97" spans="2:14" ht="14.25" hidden="1" customHeight="1" x14ac:dyDescent="0.15">
      <c r="B97" s="27" t="s">
        <v>40</v>
      </c>
      <c r="C97" s="30">
        <f>C82+C91</f>
        <v>1471561</v>
      </c>
      <c r="D97" s="30">
        <f>D82+D91</f>
        <v>1359631</v>
      </c>
      <c r="E97" s="30"/>
      <c r="F97" s="30"/>
      <c r="G97" s="30"/>
      <c r="H97" s="30"/>
      <c r="I97" s="30"/>
      <c r="J97" s="30"/>
      <c r="K97" s="30"/>
    </row>
    <row r="98" spans="2:14" hidden="1" x14ac:dyDescent="0.15">
      <c r="B98" s="22" t="s">
        <v>41</v>
      </c>
      <c r="C98" s="26">
        <f>C83+C92+C95</f>
        <v>36006</v>
      </c>
      <c r="D98" s="26">
        <f>D83+D92+D95</f>
        <v>40107</v>
      </c>
      <c r="E98" s="26"/>
      <c r="F98" s="26"/>
      <c r="G98" s="26"/>
      <c r="H98" s="26"/>
      <c r="I98" s="26"/>
      <c r="J98" s="26"/>
      <c r="K98" s="26"/>
    </row>
    <row r="99" spans="2:14" x14ac:dyDescent="0.15">
      <c r="B99" s="2"/>
      <c r="C99" s="3"/>
      <c r="D99" s="3"/>
      <c r="E99" s="3"/>
      <c r="F99" s="3"/>
      <c r="G99" s="3"/>
      <c r="H99" s="3"/>
      <c r="I99" s="3"/>
      <c r="J99" s="3"/>
      <c r="L99" s="3"/>
      <c r="M99" s="3"/>
      <c r="N99" s="3" t="s">
        <v>6</v>
      </c>
    </row>
    <row r="100" spans="2:14" x14ac:dyDescent="0.15">
      <c r="B100" s="58" t="s">
        <v>77</v>
      </c>
      <c r="C100" s="49">
        <v>913.03</v>
      </c>
      <c r="D100" s="49">
        <v>542</v>
      </c>
      <c r="E100" s="49">
        <v>554</v>
      </c>
      <c r="F100" s="49">
        <v>943</v>
      </c>
      <c r="G100" s="49">
        <v>980</v>
      </c>
      <c r="H100" s="49">
        <v>1139</v>
      </c>
      <c r="I100" s="49">
        <v>1285</v>
      </c>
      <c r="J100" s="49">
        <v>1292</v>
      </c>
      <c r="K100" s="54">
        <v>1515</v>
      </c>
      <c r="L100" s="57" t="s">
        <v>87</v>
      </c>
      <c r="M100" s="57" t="s">
        <v>55</v>
      </c>
      <c r="N100" s="57" t="s">
        <v>55</v>
      </c>
    </row>
    <row r="101" spans="2:14" x14ac:dyDescent="0.15">
      <c r="B101" s="58" t="s">
        <v>83</v>
      </c>
      <c r="C101" s="51" t="s">
        <v>80</v>
      </c>
      <c r="D101" s="51" t="s">
        <v>80</v>
      </c>
      <c r="E101" s="51" t="s">
        <v>80</v>
      </c>
      <c r="F101" s="51" t="s">
        <v>80</v>
      </c>
      <c r="G101" s="51" t="s">
        <v>80</v>
      </c>
      <c r="H101" s="51" t="s">
        <v>80</v>
      </c>
      <c r="I101" s="51" t="s">
        <v>80</v>
      </c>
      <c r="J101" s="51">
        <v>1353</v>
      </c>
      <c r="K101" s="51">
        <v>1563</v>
      </c>
      <c r="L101" s="65">
        <v>1579</v>
      </c>
      <c r="M101" s="65">
        <v>1740</v>
      </c>
      <c r="N101" s="65">
        <v>1475</v>
      </c>
    </row>
    <row r="102" spans="2:14" x14ac:dyDescent="0.15">
      <c r="B102" s="58" t="s">
        <v>78</v>
      </c>
      <c r="C102" s="50">
        <v>828.8</v>
      </c>
      <c r="D102" s="50">
        <v>741</v>
      </c>
      <c r="E102" s="50">
        <v>695</v>
      </c>
      <c r="F102" s="50">
        <v>667</v>
      </c>
      <c r="G102" s="50">
        <v>665</v>
      </c>
      <c r="H102" s="50">
        <v>771</v>
      </c>
      <c r="I102" s="50">
        <v>775</v>
      </c>
      <c r="J102" s="52">
        <v>868</v>
      </c>
      <c r="K102" s="52">
        <v>844</v>
      </c>
      <c r="L102" s="57" t="s">
        <v>55</v>
      </c>
      <c r="M102" s="57" t="s">
        <v>55</v>
      </c>
      <c r="N102" s="57" t="s">
        <v>55</v>
      </c>
    </row>
    <row r="103" spans="2:14" x14ac:dyDescent="0.15">
      <c r="B103" s="58" t="s">
        <v>84</v>
      </c>
      <c r="C103" s="52" t="s">
        <v>80</v>
      </c>
      <c r="D103" s="52" t="s">
        <v>80</v>
      </c>
      <c r="E103" s="52" t="s">
        <v>80</v>
      </c>
      <c r="F103" s="52" t="s">
        <v>80</v>
      </c>
      <c r="G103" s="52" t="s">
        <v>80</v>
      </c>
      <c r="H103" s="52" t="s">
        <v>80</v>
      </c>
      <c r="I103" s="52" t="s">
        <v>80</v>
      </c>
      <c r="J103" s="52">
        <v>932</v>
      </c>
      <c r="K103" s="52">
        <v>911</v>
      </c>
      <c r="L103" s="48">
        <v>980</v>
      </c>
      <c r="M103" s="65">
        <v>1041</v>
      </c>
      <c r="N103" s="65">
        <v>1101</v>
      </c>
    </row>
    <row r="104" spans="2:14" x14ac:dyDescent="0.15">
      <c r="B104" s="58" t="s">
        <v>79</v>
      </c>
      <c r="C104" s="9">
        <v>499.53</v>
      </c>
      <c r="D104" s="9">
        <v>462</v>
      </c>
      <c r="E104" s="9">
        <v>466</v>
      </c>
      <c r="F104" s="9">
        <v>515</v>
      </c>
      <c r="G104" s="9">
        <v>533</v>
      </c>
      <c r="H104" s="9">
        <v>555</v>
      </c>
      <c r="I104" s="9">
        <v>595</v>
      </c>
      <c r="J104" s="9">
        <v>588</v>
      </c>
      <c r="K104" s="9">
        <v>592</v>
      </c>
      <c r="L104" s="48">
        <v>662</v>
      </c>
      <c r="M104" s="48">
        <v>664</v>
      </c>
      <c r="N104" s="48">
        <v>669</v>
      </c>
    </row>
    <row r="105" spans="2:14" x14ac:dyDescent="0.15">
      <c r="B105" s="59" t="s">
        <v>15</v>
      </c>
      <c r="C105" s="13">
        <v>3.4000000000000002E-2</v>
      </c>
      <c r="D105" s="13">
        <v>3.4000000000000002E-2</v>
      </c>
      <c r="E105" s="13">
        <v>0.03</v>
      </c>
      <c r="F105" s="13">
        <v>3.2000000000000001E-2</v>
      </c>
      <c r="G105" s="13">
        <v>3.3000000000000002E-2</v>
      </c>
      <c r="H105" s="13">
        <v>0.03</v>
      </c>
      <c r="I105" s="13">
        <v>0.03</v>
      </c>
      <c r="J105" s="13">
        <v>2.8000000000000001E-2</v>
      </c>
      <c r="K105" s="13">
        <v>2.9000000000000001E-2</v>
      </c>
      <c r="L105" s="66">
        <v>0.03</v>
      </c>
      <c r="M105" s="66">
        <v>2.8000000000000001E-2</v>
      </c>
      <c r="N105" s="66">
        <v>0.03</v>
      </c>
    </row>
    <row r="106" spans="2:14" x14ac:dyDescent="0.15">
      <c r="B106" s="60" t="s">
        <v>85</v>
      </c>
      <c r="C106" s="2"/>
      <c r="D106" s="2"/>
      <c r="E106" s="2"/>
      <c r="F106" s="2"/>
      <c r="G106" s="2"/>
      <c r="H106" s="2"/>
      <c r="I106" s="2"/>
      <c r="J106" s="2"/>
      <c r="K106" s="2"/>
    </row>
    <row r="107" spans="2:14" x14ac:dyDescent="0.15">
      <c r="C107" s="3"/>
      <c r="D107" s="3"/>
      <c r="E107" s="3"/>
      <c r="F107" s="3"/>
      <c r="G107" s="3"/>
      <c r="H107" s="3"/>
      <c r="I107" s="3"/>
      <c r="J107" s="3"/>
      <c r="L107" s="3"/>
      <c r="M107" s="3"/>
      <c r="N107" s="3" t="s">
        <v>38</v>
      </c>
    </row>
    <row r="108" spans="2:14" x14ac:dyDescent="0.15">
      <c r="B108" s="14" t="s">
        <v>33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2:14" x14ac:dyDescent="0.15">
      <c r="B109" s="16" t="s">
        <v>34</v>
      </c>
      <c r="C109" s="9">
        <v>7348</v>
      </c>
      <c r="D109" s="9">
        <v>6915</v>
      </c>
      <c r="E109" s="9">
        <v>6797</v>
      </c>
      <c r="F109" s="9">
        <v>6976</v>
      </c>
      <c r="G109" s="9">
        <v>7097</v>
      </c>
      <c r="H109" s="9">
        <v>7123</v>
      </c>
      <c r="I109" s="9">
        <v>7232</v>
      </c>
      <c r="J109" s="9">
        <v>7223</v>
      </c>
      <c r="K109" s="9">
        <v>7220</v>
      </c>
      <c r="L109" s="9">
        <v>7625</v>
      </c>
      <c r="M109" s="9">
        <v>7585</v>
      </c>
      <c r="N109" s="9">
        <v>7568</v>
      </c>
    </row>
    <row r="110" spans="2:14" x14ac:dyDescent="0.15">
      <c r="B110" s="16" t="s">
        <v>49</v>
      </c>
      <c r="C110" s="8">
        <v>10385</v>
      </c>
      <c r="D110" s="8">
        <v>10339</v>
      </c>
      <c r="E110" s="8">
        <v>10261</v>
      </c>
      <c r="F110" s="8">
        <v>10303</v>
      </c>
      <c r="G110" s="8">
        <v>10177</v>
      </c>
      <c r="H110" s="8">
        <v>10247</v>
      </c>
      <c r="I110" s="8">
        <v>10299</v>
      </c>
      <c r="J110" s="8">
        <v>10520</v>
      </c>
      <c r="K110" s="8">
        <v>10657</v>
      </c>
      <c r="L110" s="8">
        <v>10590</v>
      </c>
      <c r="M110" s="8">
        <v>10563</v>
      </c>
      <c r="N110" s="8">
        <v>10430</v>
      </c>
    </row>
    <row r="111" spans="2:14" x14ac:dyDescent="0.15">
      <c r="B111" s="16" t="s">
        <v>50</v>
      </c>
      <c r="C111" s="8">
        <v>20191</v>
      </c>
      <c r="D111" s="8">
        <v>20682</v>
      </c>
      <c r="E111" s="8">
        <v>21682</v>
      </c>
      <c r="F111" s="8">
        <v>22948</v>
      </c>
      <c r="G111" s="8">
        <v>25310</v>
      </c>
      <c r="H111" s="8">
        <v>28511</v>
      </c>
      <c r="I111" s="8">
        <v>28258</v>
      </c>
      <c r="J111" s="8">
        <v>28096</v>
      </c>
      <c r="K111" s="8">
        <v>28371</v>
      </c>
      <c r="L111" s="8">
        <v>27547</v>
      </c>
      <c r="M111" s="8">
        <v>30172</v>
      </c>
      <c r="N111" s="8">
        <v>30033</v>
      </c>
    </row>
    <row r="112" spans="2:14" x14ac:dyDescent="0.15">
      <c r="B112" s="16" t="s">
        <v>37</v>
      </c>
      <c r="C112" s="8">
        <f t="shared" ref="C112:L112" si="5">SUM(C109:C111)</f>
        <v>37924</v>
      </c>
      <c r="D112" s="8">
        <f t="shared" si="5"/>
        <v>37936</v>
      </c>
      <c r="E112" s="8">
        <f t="shared" si="5"/>
        <v>38740</v>
      </c>
      <c r="F112" s="8">
        <f t="shared" si="5"/>
        <v>40227</v>
      </c>
      <c r="G112" s="8">
        <f t="shared" si="5"/>
        <v>42584</v>
      </c>
      <c r="H112" s="8">
        <f t="shared" si="5"/>
        <v>45881</v>
      </c>
      <c r="I112" s="8">
        <f t="shared" si="5"/>
        <v>45789</v>
      </c>
      <c r="J112" s="8">
        <f t="shared" si="5"/>
        <v>45839</v>
      </c>
      <c r="K112" s="8">
        <f t="shared" si="5"/>
        <v>46248</v>
      </c>
      <c r="L112" s="8">
        <f t="shared" si="5"/>
        <v>45762</v>
      </c>
      <c r="M112" s="8">
        <f>SUM(M109:M111)</f>
        <v>48320</v>
      </c>
      <c r="N112" s="8">
        <f>SUM(N109:N111)</f>
        <v>48031</v>
      </c>
    </row>
    <row r="113" spans="2:14" x14ac:dyDescent="0.15">
      <c r="C113" s="3"/>
      <c r="D113" s="3"/>
      <c r="E113" s="3"/>
      <c r="F113" s="3"/>
      <c r="G113" s="3"/>
      <c r="H113" s="3"/>
      <c r="I113" s="3"/>
      <c r="J113" s="3"/>
      <c r="L113" s="3"/>
      <c r="M113" s="3"/>
      <c r="N113" s="3" t="s">
        <v>39</v>
      </c>
    </row>
    <row r="114" spans="2:14" x14ac:dyDescent="0.15">
      <c r="B114" s="14" t="s">
        <v>46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2:14" x14ac:dyDescent="0.15">
      <c r="B115" s="16" t="s">
        <v>35</v>
      </c>
      <c r="C115" s="12">
        <v>100</v>
      </c>
      <c r="D115" s="12">
        <v>102</v>
      </c>
      <c r="E115" s="12">
        <v>100</v>
      </c>
      <c r="F115" s="12">
        <v>100</v>
      </c>
      <c r="G115" s="12">
        <v>100</v>
      </c>
      <c r="H115" s="12">
        <v>102</v>
      </c>
      <c r="I115" s="12">
        <v>98</v>
      </c>
      <c r="J115" s="12">
        <v>100</v>
      </c>
      <c r="K115" s="12">
        <v>99</v>
      </c>
      <c r="L115" s="12">
        <v>100</v>
      </c>
      <c r="M115" s="12">
        <v>101</v>
      </c>
      <c r="N115" s="12">
        <v>102</v>
      </c>
    </row>
    <row r="116" spans="2:14" x14ac:dyDescent="0.15">
      <c r="B116" s="16" t="s">
        <v>36</v>
      </c>
      <c r="C116" s="12">
        <v>124</v>
      </c>
      <c r="D116" s="12">
        <v>127</v>
      </c>
      <c r="E116" s="12">
        <v>126</v>
      </c>
      <c r="F116" s="12">
        <v>131</v>
      </c>
      <c r="G116" s="12">
        <v>136</v>
      </c>
      <c r="H116" s="12">
        <v>151</v>
      </c>
      <c r="I116" s="12">
        <v>155</v>
      </c>
      <c r="J116" s="12">
        <v>154</v>
      </c>
      <c r="K116" s="12">
        <v>156</v>
      </c>
      <c r="L116" s="12">
        <v>157</v>
      </c>
      <c r="M116" s="12">
        <v>174</v>
      </c>
      <c r="N116" s="12">
        <v>180</v>
      </c>
    </row>
    <row r="117" spans="2:14" x14ac:dyDescent="0.15">
      <c r="B117" s="16" t="s">
        <v>37</v>
      </c>
      <c r="C117" s="8">
        <v>224</v>
      </c>
      <c r="D117" s="8">
        <f t="shared" ref="D117:I117" si="6">SUM(D115:D116)</f>
        <v>229</v>
      </c>
      <c r="E117" s="8">
        <f t="shared" si="6"/>
        <v>226</v>
      </c>
      <c r="F117" s="8">
        <f t="shared" si="6"/>
        <v>231</v>
      </c>
      <c r="G117" s="8">
        <f t="shared" si="6"/>
        <v>236</v>
      </c>
      <c r="H117" s="8">
        <f t="shared" si="6"/>
        <v>253</v>
      </c>
      <c r="I117" s="8">
        <f t="shared" si="6"/>
        <v>253</v>
      </c>
      <c r="J117" s="8">
        <f>SUM(J115:J116)</f>
        <v>254</v>
      </c>
      <c r="K117" s="8">
        <f>SUM(K115:K116)</f>
        <v>255</v>
      </c>
      <c r="L117" s="8">
        <f>SUM(L115:L116)</f>
        <v>257</v>
      </c>
      <c r="M117" s="8">
        <f>SUM(M115:M116)</f>
        <v>275</v>
      </c>
      <c r="N117" s="8">
        <f>SUM(N115:N116)</f>
        <v>282</v>
      </c>
    </row>
    <row r="118" spans="2:14" x14ac:dyDescent="0.15">
      <c r="B118" s="2"/>
    </row>
  </sheetData>
  <mergeCells count="1">
    <mergeCell ref="B25:E25"/>
  </mergeCells>
  <phoneticPr fontId="2"/>
  <pageMargins left="0.75" right="0.94" top="0.36" bottom="0.49" header="0.22" footer="0.21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5"/>
  <sheetViews>
    <sheetView workbookViewId="0">
      <selection activeCell="C44" sqref="C44"/>
    </sheetView>
  </sheetViews>
  <sheetFormatPr defaultRowHeight="13.5" x14ac:dyDescent="0.15"/>
  <cols>
    <col min="1" max="1" width="22.5" customWidth="1"/>
    <col min="2" max="4" width="13.125" customWidth="1"/>
    <col min="5" max="5" width="13.875" customWidth="1"/>
    <col min="6" max="6" width="14" customWidth="1"/>
  </cols>
  <sheetData>
    <row r="2" spans="1:7" ht="17.25" x14ac:dyDescent="0.15">
      <c r="A2" s="2"/>
      <c r="B2" s="38"/>
      <c r="C2" s="38"/>
      <c r="D2" s="38"/>
      <c r="E2" s="38"/>
      <c r="F2" s="38"/>
      <c r="G2" s="37"/>
    </row>
    <row r="3" spans="1:7" ht="16.5" x14ac:dyDescent="0.15">
      <c r="A3" s="39"/>
      <c r="B3" s="40"/>
      <c r="C3" s="40"/>
      <c r="D3" s="40"/>
      <c r="E3" s="40"/>
      <c r="F3" s="46"/>
    </row>
    <row r="4" spans="1:7" ht="17.25" x14ac:dyDescent="0.15">
      <c r="A4" s="36"/>
    </row>
    <row r="5" spans="1:7" ht="17.25" x14ac:dyDescent="0.15">
      <c r="A5" s="36"/>
    </row>
    <row r="6" spans="1:7" ht="17.25" x14ac:dyDescent="0.15">
      <c r="A6" s="36"/>
    </row>
    <row r="7" spans="1:7" ht="17.25" x14ac:dyDescent="0.15">
      <c r="A7" s="36"/>
    </row>
    <row r="8" spans="1:7" ht="17.25" x14ac:dyDescent="0.15">
      <c r="A8" s="36"/>
    </row>
    <row r="9" spans="1:7" ht="17.25" x14ac:dyDescent="0.15">
      <c r="A9" s="36"/>
    </row>
    <row r="33" spans="1:6" ht="17.25" thickBot="1" x14ac:dyDescent="0.2">
      <c r="A33" s="2"/>
      <c r="B33" s="38"/>
      <c r="C33" s="38"/>
      <c r="D33" s="38"/>
      <c r="E33" s="38"/>
      <c r="F33" s="38"/>
    </row>
    <row r="34" spans="1:6" ht="16.5" x14ac:dyDescent="0.15">
      <c r="A34" s="39"/>
      <c r="B34" s="40"/>
      <c r="C34" s="41"/>
      <c r="D34" s="42"/>
      <c r="E34" s="43"/>
      <c r="F34" s="45"/>
    </row>
    <row r="35" spans="1:6" ht="16.5" x14ac:dyDescent="0.15">
      <c r="A35" s="39"/>
      <c r="B35" s="39"/>
      <c r="C35" s="44"/>
      <c r="D35" s="39"/>
      <c r="E35" s="39"/>
      <c r="F35" s="3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4487b0-bdea-46a2-8ce6-ebd0b77f7ea3">A6XUSR2733UH-1000053312-6380</_dlc_DocId>
    <_dlc_DocIdUrl xmlns="1f4487b0-bdea-46a2-8ce6-ebd0b77f7ea3">
      <Url>https://toraygroup01.sharepoint.com/sites/consolidations.toray.tm/_layouts/15/DocIdRedir.aspx?ID=A6XUSR2733UH-1000053312-6380</Url>
      <Description>A6XUSR2733UH-1000053312-6380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71B92DE2761042AF06B69655CD1C24" ma:contentTypeVersion="9" ma:contentTypeDescription="新しいドキュメントを作成します。" ma:contentTypeScope="" ma:versionID="3a5a6547e57d6bb44f5ff1e25b30a9ef">
  <xsd:schema xmlns:xsd="http://www.w3.org/2001/XMLSchema" xmlns:xs="http://www.w3.org/2001/XMLSchema" xmlns:p="http://schemas.microsoft.com/office/2006/metadata/properties" xmlns:ns2="c70112a4-f673-4488-ab54-8b583b84ea30" xmlns:ns3="1f4487b0-bdea-46a2-8ce6-ebd0b77f7ea3" targetNamespace="http://schemas.microsoft.com/office/2006/metadata/properties" ma:root="true" ma:fieldsID="9e09efd51931834499db2be08b88076f" ns2:_="" ns3:_="">
    <xsd:import namespace="c70112a4-f673-4488-ab54-8b583b84ea30"/>
    <xsd:import namespace="1f4487b0-bdea-46a2-8ce6-ebd0b77f7e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112a4-f673-4488-ab54-8b583b84ea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487b0-bdea-46a2-8ce6-ebd0b77f7ea3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17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2268C79-C949-49E6-ABCC-A6140EFCC6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1DBB8-4970-4256-99B8-E2AAEB3852D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4487b0-bdea-46a2-8ce6-ebd0b77f7ea3"/>
    <ds:schemaRef ds:uri="http://purl.org/dc/elements/1.1/"/>
    <ds:schemaRef ds:uri="http://schemas.microsoft.com/office/2006/metadata/properties"/>
    <ds:schemaRef ds:uri="c70112a4-f673-4488-ab54-8b583b84ea3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F0878F-DC7F-4377-9387-1CBFBA505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0112a4-f673-4488-ab54-8b583b84ea30"/>
    <ds:schemaRef ds:uri="1f4487b0-bdea-46a2-8ce6-ebd0b77f7e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9B565C-93BA-4D74-9311-6A8C5595B8B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財務・業績データ（IFRS）</vt:lpstr>
      <vt:lpstr>財務・業績データ(日本基準)</vt:lpstr>
      <vt:lpstr>Sheet2</vt:lpstr>
      <vt:lpstr>Sheet3</vt:lpstr>
      <vt:lpstr>'財務・業績データ(日本基準)'!Print_Area</vt:lpstr>
    </vt:vector>
  </TitlesOfParts>
  <Company>東レ株式会社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東レ株式会社</dc:creator>
  <cp:lastModifiedBy>Kaido, Ruriko/TORAY(JP)/海道 るり子(ＩＲ室ＩＲ－Ｇ)</cp:lastModifiedBy>
  <cp:lastPrinted>2025-06-11T01:58:11Z</cp:lastPrinted>
  <dcterms:created xsi:type="dcterms:W3CDTF">2007-02-21T06:31:01Z</dcterms:created>
  <dcterms:modified xsi:type="dcterms:W3CDTF">2025-06-11T05:07:49Z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0x0101002971B92DE2761042AF06B69655CD1C24</vt:lpwstr>
  </property>
  <property fmtid="{D5CDD505-2E9C-101B-9397-08002B2CF9AE}" pid="3" name="_dlc_DocIdItemGuid">
    <vt:lpwstr>b1b53100-d044-42e3-afda-94531121d1fa</vt:lpwstr>
  </property>
</Properties>
</file>